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SAŽETAK" sheetId="2" r:id="rId2"/>
    <sheet name="RAČUN PRIHODA I RASHODA" sheetId="3" r:id="rId3"/>
    <sheet name="PRIHODI I RASHODI PREMA IZVORIM" sheetId="4" r:id="rId4"/>
    <sheet name="RASHODI PREMA FUNKCIJSKOJ KLASI" sheetId="5" r:id="rId5"/>
    <sheet name="RAČ FINANC PREMA EKONOMSKOJ KL" sheetId="6" r:id="rId6"/>
    <sheet name="RAČ FINANC PREMA PROGRAMSKOJ KL" sheetId="7" r:id="rId7"/>
    <sheet name="POSEBNI DIO" sheetId="8" r:id="rId8"/>
    <sheet name="PREGLED DANIH JAMSTAVA " sheetId="9" r:id="rId9"/>
    <sheet name="IZVRŠENA PLAĆANJA PO PROTESTNIM" sheetId="10" r:id="rId10"/>
    <sheet name="PREGLED ZADUŽIVANJA 1.-6. 2023." sheetId="11" r:id="rId11"/>
    <sheet name="FP0002PRPV2" sheetId="12" state="hidden" r:id="rId12"/>
    <sheet name="FP0002PRR" sheetId="13" state="hidden" r:id="rId13"/>
    <sheet name="FP0002PRB" sheetId="14" state="hidden" r:id="rId14"/>
    <sheet name="FP0005PRV2" sheetId="15" state="hidden" r:id="rId15"/>
  </sheets>
  <externalReferences>
    <externalReference r:id="rId18"/>
  </externalReferences>
  <definedNames>
    <definedName name="_xlfn.IFERROR" hidden="1">#NAME?</definedName>
    <definedName name="_xlfn.IFNA" hidden="1">#NAME?</definedName>
    <definedName name="DF_GRID_1">#REF!</definedName>
    <definedName name="DF_GRID_2">'FP0002PRPV2'!$B$2:$J$315</definedName>
    <definedName name="_xlnm.Print_Area" localSheetId="11">'FP0002PRPV2'!$A$1:$K$316</definedName>
    <definedName name="_xlnm.Print_Area" localSheetId="9">'IZVRŠENA PLAĆANJA PO PROTESTNIM'!$A$1:$J$12</definedName>
    <definedName name="_xlnm.Print_Area" localSheetId="8">'PREGLED DANIH JAMSTAVA '!$A$1:$J$12</definedName>
    <definedName name="_xlnm.Print_Area" localSheetId="10">'PREGLED ZADUŽIVANJA 1.-6. 2023.'!$A$1:$L$20</definedName>
    <definedName name="_xlnm.Print_Area" localSheetId="3">'PRIHODI I RASHODI PREMA IZVORIM'!$A$1:$I$18</definedName>
    <definedName name="_xlnm.Print_Area" localSheetId="6">'RAČ FINANC PREMA PROGRAMSKOJ KL'!$A$1:$I$13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<sst xmlns="http://schemas.openxmlformats.org/spreadsheetml/2006/main" count="419" uniqueCount="244">
  <si>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</si>
  <si>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</si>
  <si>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</si>
  <si>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</si>
  <si>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</si>
  <si>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</si>
  <si>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</si>
  <si>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</si>
  <si>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</si>
  <si>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</si>
  <si>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</si>
  <si>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</si>
  <si>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 xml:space="preserve">OSTVARENJE/IZVRŠENJE 
1.-6.2022. 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</si>
  <si>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</si>
  <si>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</si>
  <si>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</si>
  <si>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</si>
  <si>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</si>
  <si>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</si>
  <si>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</si>
  <si>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</si>
  <si>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</si>
  <si>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</si>
  <si>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</si>
  <si>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</si>
  <si>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</si>
  <si>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</si>
  <si>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</si>
  <si>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</si>
  <si>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</si>
  <si>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</si>
  <si>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</si>
  <si>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</si>
  <si>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</si>
  <si>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</si>
  <si>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</si>
  <si>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Prihodi i rashodi</t>
  </si>
  <si>
    <t>PRIHODI</t>
  </si>
  <si>
    <t>6</t>
  </si>
  <si>
    <t>Prihodi poslovanja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</si>
  <si>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</si>
  <si>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</si>
  <si>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</si>
  <si>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</si>
  <si>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</si>
  <si>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</si>
  <si>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</si>
  <si>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</si>
  <si>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</si>
  <si>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</si>
  <si>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</si>
  <si>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</si>
  <si>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</si>
  <si>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Ostvarenje/Izvršenje 
01.2022. - 06.2022.</t>
  </si>
  <si>
    <t>Tekući plan 
2023.</t>
  </si>
  <si>
    <t>Ostvarenje/Izvršenje 
01.2023. - 06.2023.</t>
  </si>
  <si>
    <t>Indeks
(5)/(2)</t>
  </si>
  <si>
    <t>Indeks
(5)/(4)</t>
  </si>
  <si>
    <t>Izvorni plan ili Rebalans 
2023.</t>
  </si>
  <si>
    <t xml:space="preserve">
Ostvarenje/Izvršenje 
01.2022. - 06.2022.</t>
  </si>
  <si>
    <t xml:space="preserve">
Izvorni plan ili Rebalans 
2023.</t>
  </si>
  <si>
    <t xml:space="preserve">
Tekući plan 
2023.</t>
  </si>
  <si>
    <t xml:space="preserve">
Ostvarenje/Izvršenje 
01.2023. - 06.2023.</t>
  </si>
  <si>
    <t xml:space="preserve">
Indeks
(5)/(2)</t>
  </si>
  <si>
    <t xml:space="preserve">
Indeks
(5)/(4)</t>
  </si>
  <si>
    <t>Nisu nađeni primjenjivi podaci</t>
  </si>
  <si>
    <t xml:space="preserve"> RAČUN PRIHODA I RASHODA </t>
  </si>
  <si>
    <t xml:space="preserve">IZVJEŠTAJ O PRIHODIMA I RASHODIMA PREMA EKONOMSKOJ KLASIFIKACIJI </t>
  </si>
  <si>
    <t xml:space="preserve">OSTVARENJE/ IZVRŠENJE 
1.-6.2022. </t>
  </si>
  <si>
    <t xml:space="preserve">OSTVARENJE/ IZVRŠENJE 
1.-6.2023. </t>
  </si>
  <si>
    <t>UKUPNO PRIHODI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</si>
  <si>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</si>
  <si>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</si>
  <si>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</si>
  <si>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Prihodi iz proračuna</t>
  </si>
  <si>
    <t>Prihodi iz nadležnog proračuna za financiranje rashoda</t>
  </si>
  <si>
    <t>Prihodi od nadležnog proračuna za financiranje izdataka</t>
  </si>
  <si>
    <t>UKUPNO RASHODI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</si>
  <si>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</si>
  <si>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</si>
  <si>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</si>
  <si>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</si>
  <si>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</si>
  <si>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</si>
  <si>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</si>
  <si>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</si>
  <si>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</si>
  <si>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</si>
  <si>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</si>
  <si>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</si>
  <si>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</si>
  <si>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</si>
  <si>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</si>
  <si>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</si>
  <si>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</si>
  <si>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odjaća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</si>
  <si>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</si>
  <si>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</si>
  <si>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</si>
  <si>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</si>
  <si>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</si>
  <si>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</si>
  <si>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</si>
  <si>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</si>
  <si>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</si>
  <si>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</si>
  <si>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</si>
  <si>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</si>
  <si>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</si>
  <si>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</si>
  <si>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</si>
  <si>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</si>
  <si>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</si>
  <si>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</t>
  </si>
  <si>
    <t>Bankarske usluge i usluge platnog prometa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</si>
  <si>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</si>
  <si>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</si>
  <si>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</si>
  <si>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novcu</t>
  </si>
  <si>
    <t>Ostali rashodi</t>
  </si>
  <si>
    <t>Rashodi za nabavu neproizvedene dugotrajne imovine</t>
  </si>
  <si>
    <t>Nematerijalna imovina</t>
  </si>
  <si>
    <t>Licence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</si>
  <si>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</si>
  <si>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</si>
  <si>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</si>
  <si>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</si>
  <si>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</si>
  <si>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Knjige, umjetnička djela i ostale izložbene vrijednosti</t>
  </si>
  <si>
    <t>Knjige</t>
  </si>
  <si>
    <t>Materijal i sirovine</t>
  </si>
  <si>
    <t>Uređaji, strojevi i oprema za ostale namjene</t>
  </si>
  <si>
    <t>IZVJEŠTAJ O PRIHODIMA I RASHODIMA PREMA IZVORIMA FINANCIRANJA</t>
  </si>
  <si>
    <t>1</t>
  </si>
  <si>
    <t>Opći prihodi i primici</t>
  </si>
  <si>
    <t>11</t>
  </si>
  <si>
    <t>Vlastiti prihodi</t>
  </si>
  <si>
    <t>31</t>
  </si>
  <si>
    <t>IZVJEŠTAJ O RASHODIMA PREMA FUNKCIJSKOJ KLASIFIKACIJI</t>
  </si>
  <si>
    <t>01</t>
  </si>
  <si>
    <t>Opće javne usluge</t>
  </si>
  <si>
    <t>011</t>
  </si>
  <si>
    <t>Izvršna i zakonodavna tijela, financijski i fiskalni poslovi</t>
  </si>
  <si>
    <t>IZVJEŠTAJ RAČUNA FINANCIRANJA PREMA EKONOMSKOJ KLASIFIKACIJI</t>
  </si>
  <si>
    <t>IZVJEŠTAJ RAČUNA FINANCIRANJA PREMA IZVORIMA FINANCIRANJA</t>
  </si>
  <si>
    <t>II. POSEBNI DIO</t>
  </si>
  <si>
    <t>IZVJEŠTAJ PO PROGRAMSKOJ KLASIFIKACIJI</t>
  </si>
  <si>
    <t>01505</t>
  </si>
  <si>
    <t>Ured Predsjednika Republike Hrvatske</t>
  </si>
  <si>
    <t>21</t>
  </si>
  <si>
    <t>2104</t>
  </si>
  <si>
    <t>A504000</t>
  </si>
  <si>
    <t>3111</t>
  </si>
  <si>
    <t>3113</t>
  </si>
  <si>
    <t>3121</t>
  </si>
  <si>
    <t>3132</t>
  </si>
  <si>
    <t>32</t>
  </si>
  <si>
    <t>3211</t>
  </si>
  <si>
    <t>3212</t>
  </si>
  <si>
    <t>3213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</si>
  <si>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</si>
  <si>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</si>
  <si>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</si>
  <si>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</si>
  <si>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</si>
  <si>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</si>
  <si>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</si>
  <si>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</si>
  <si>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</si>
  <si>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</si>
  <si>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</si>
  <si>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</si>
  <si>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</si>
  <si>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</si>
  <si>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</si>
  <si>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</si>
  <si>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3292</t>
  </si>
  <si>
    <t>3293</t>
  </si>
  <si>
    <t>3294</t>
  </si>
  <si>
    <t>3295</t>
  </si>
  <si>
    <t>3299</t>
  </si>
  <si>
    <t>34</t>
  </si>
  <si>
    <t>3431</t>
  </si>
  <si>
    <t>3433</t>
  </si>
  <si>
    <t>37</t>
  </si>
  <si>
    <t>38</t>
  </si>
  <si>
    <t>42</t>
  </si>
  <si>
    <t>4221</t>
  </si>
  <si>
    <t>4222</t>
  </si>
  <si>
    <t>4223</t>
  </si>
  <si>
    <t>4227</t>
  </si>
  <si>
    <t>4241</t>
  </si>
  <si>
    <t>K504004</t>
  </si>
  <si>
    <t>POLITIČKI SUSTAV</t>
  </si>
  <si>
    <t>DJELOVANJE PREDSJEDNIKA REPUBLIKE HRVATSKE</t>
  </si>
  <si>
    <t>ADMINISTRACIJA I UPRAVLJANJE</t>
  </si>
  <si>
    <t>Službena, radna i zaštitna odjeća i obuća</t>
  </si>
  <si>
    <t>Zakupnine i najamnine</t>
  </si>
  <si>
    <t>INFORMATIZACIJA</t>
  </si>
  <si>
    <t xml:space="preserve"> IZVRŠENJE 
1.-6.2022. </t>
  </si>
  <si>
    <t xml:space="preserve"> IZVRŠENJE 
1.-6.2023. </t>
  </si>
  <si>
    <t>5=4/3*100</t>
  </si>
  <si>
    <t>REBALANS 2023.*</t>
  </si>
  <si>
    <t xml:space="preserve"> REBALANS 2023.*</t>
  </si>
  <si>
    <t xml:space="preserve"> PREGLED DANIH  JAMSTAVA OD 01.01.2023. - 30.06.2023. GODINE</t>
  </si>
  <si>
    <t>Red.
Broj</t>
  </si>
  <si>
    <t xml:space="preserve">Odluka Vlade RH </t>
  </si>
  <si>
    <t>Riznični broj jamstva</t>
  </si>
  <si>
    <t>Datum izdavanja 
jamstva</t>
  </si>
  <si>
    <t>Korisnik jamstva</t>
  </si>
  <si>
    <t>Tražitelj jamstva / dužnik</t>
  </si>
  <si>
    <t>Valuta</t>
  </si>
  <si>
    <t>Iznos jamstva</t>
  </si>
  <si>
    <t>Krajnji rok dospijeća</t>
  </si>
  <si>
    <t>Datum</t>
  </si>
  <si>
    <t>Klasa, Ur. broj</t>
  </si>
  <si>
    <t>Namjena kredita</t>
  </si>
  <si>
    <t xml:space="preserve">UKUPNO DANA JAMSTVA </t>
  </si>
  <si>
    <t>Pregled izvršenih plaćanja po protestiranim jamstvima 01.01.2023. - 30.06.2023.</t>
  </si>
  <si>
    <t>Plaćanje</t>
  </si>
  <si>
    <t>R.
 br.</t>
  </si>
  <si>
    <t>Datum plaćanja</t>
  </si>
  <si>
    <t>Korisnik 
jamstva</t>
  </si>
  <si>
    <t>Val</t>
  </si>
  <si>
    <t>Glavnica</t>
  </si>
  <si>
    <t>Kamata</t>
  </si>
  <si>
    <t>Ostalo</t>
  </si>
  <si>
    <t>Ukupno</t>
  </si>
  <si>
    <t>Promet</t>
  </si>
  <si>
    <t xml:space="preserve"> SVEUKUPNO PLAĆENO PO JAMSTVIMA 01.01.-30.06.2023.</t>
  </si>
  <si>
    <t xml:space="preserve">Pregled zaduživanja koje je ugovorio ili preuzeo proračunski korisnik državnog proračuna u razdoblju od 01.01.2023. - 30.06.2023. </t>
  </si>
  <si>
    <t>Redni broj</t>
  </si>
  <si>
    <t>Naziv proračunskog korisnika/Glava/RKP</t>
  </si>
  <si>
    <t>Datum sklapanja ugovora</t>
  </si>
  <si>
    <t>Vrsta instrumenta*</t>
  </si>
  <si>
    <t>Naziv</t>
  </si>
  <si>
    <t>Kreditor</t>
  </si>
  <si>
    <t>Visina odobrenog kredita</t>
  </si>
  <si>
    <t>Kamatna stopa</t>
  </si>
  <si>
    <t xml:space="preserve">Datum posljednje otplate </t>
  </si>
  <si>
    <t>Povučena sredstva u
1. - 6. 2023. godini 
(u eurima)</t>
  </si>
  <si>
    <t xml:space="preserve">Ukupno povučena sredstva stanje na dan  30.06.2023. 
(u eurima) </t>
  </si>
  <si>
    <t>*  dugoročni zajam/kredit</t>
  </si>
  <si>
    <t>015 05 Ured predsjednika Republike Hrvatske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</si>
</sst>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_(* #,##0.00_);_(* \(#,##0.00\);_(* &quot;-&quot;??_);_(@_)"/>
    <numFmt numFmtId="186" formatCode="d/m/yyyy/;@"/>
    <numFmt numFmtId="187" formatCode="#,##0.00\ [$EUR]"/>
    <numFmt numFmtId="188" formatCode="[$HRK]\ #,##0.00;\-[$HRK]\ #,##0.00"/>
  </numFmts>
  <fonts count="71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Arial"/>
      <family val="2"/>
    </font>
    <font>
      <sz val="11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color indexed="8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6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rgb="FFFF0000"/>
      <name val="Arial"/>
      <family val="2"/>
    </font>
  </fonts>
  <fills count="71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8" borderId="1" applyNumberFormat="0" applyFon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3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68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41" borderId="6" applyNumberForma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33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9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1" fillId="0" borderId="0" applyFont="0" applyFill="0" applyBorder="0" applyAlignment="0" applyProtection="0"/>
  </cellStyleXfs>
  <cellXfs count="359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3" fontId="0" fillId="0" borderId="1" xfId="203" applyNumberFormat="1">
      <alignment horizontal="right" vertical="center"/>
    </xf>
    <xf numFmtId="0" fontId="0" fillId="60" borderId="1" xfId="184" applyAlignment="1" quotePrefix="1">
      <alignment horizontal="left" vertical="center" indent="2"/>
    </xf>
    <xf numFmtId="0" fontId="0" fillId="60" borderId="1" xfId="184" quotePrefix="1">
      <alignment horizontal="left" vertical="center" indent="1"/>
    </xf>
    <xf numFmtId="0" fontId="0" fillId="59" borderId="1" xfId="193" applyAlignment="1" quotePrefix="1">
      <alignment horizontal="left" vertical="center" indent="5"/>
    </xf>
    <xf numFmtId="0" fontId="0" fillId="57" borderId="8" xfId="186" applyAlignment="1" quotePrefix="1">
      <alignment horizontal="left" vertical="top" wrapText="1" indent="1"/>
    </xf>
    <xf numFmtId="3" fontId="24" fillId="2" borderId="13" xfId="147" applyNumberFormat="1" applyFont="1" applyFill="1" applyBorder="1" applyAlignment="1">
      <alignment vertical="center"/>
      <protection/>
    </xf>
    <xf numFmtId="0" fontId="0" fillId="62" borderId="1" xfId="190" applyAlignment="1" quotePrefix="1">
      <alignment horizontal="left" vertical="center" indent="4"/>
    </xf>
    <xf numFmtId="0" fontId="0" fillId="61" borderId="1" xfId="187" applyAlignment="1" quotePrefix="1">
      <alignment horizontal="left" vertical="center" indent="3"/>
    </xf>
    <xf numFmtId="4" fontId="24" fillId="2" borderId="13" xfId="147" applyNumberFormat="1" applyFont="1" applyFill="1" applyBorder="1" applyAlignment="1">
      <alignment vertical="center" wrapText="1"/>
      <protection/>
    </xf>
    <xf numFmtId="0" fontId="0" fillId="59" borderId="1" xfId="193" quotePrefix="1">
      <alignment horizontal="left" vertical="center" indent="1"/>
    </xf>
    <xf numFmtId="0" fontId="0" fillId="61" borderId="1" xfId="187" quotePrefix="1">
      <alignment horizontal="left" vertical="center" indent="1"/>
    </xf>
    <xf numFmtId="3" fontId="0" fillId="45" borderId="1" xfId="157" applyNumberFormat="1">
      <alignment vertical="center"/>
    </xf>
    <xf numFmtId="4" fontId="0" fillId="45" borderId="1" xfId="157" applyNumberFormat="1">
      <alignment vertical="center"/>
    </xf>
    <xf numFmtId="4" fontId="0" fillId="0" borderId="1" xfId="203" applyNumberFormat="1">
      <alignment horizontal="right" vertical="center"/>
    </xf>
    <xf numFmtId="3" fontId="24" fillId="2" borderId="13" xfId="147" applyNumberFormat="1" applyFont="1" applyFill="1" applyBorder="1" applyAlignment="1">
      <alignment vertical="center" wrapText="1"/>
      <protection/>
    </xf>
    <xf numFmtId="0" fontId="0" fillId="62" borderId="1" xfId="190" quotePrefix="1">
      <alignment horizontal="left" vertical="center" indent="1"/>
    </xf>
    <xf numFmtId="4" fontId="24" fillId="2" borderId="13" xfId="14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" fontId="24" fillId="0" borderId="13" xfId="147" applyNumberFormat="1" applyFont="1" applyFill="1" applyBorder="1" applyAlignment="1">
      <alignment vertical="center" wrapText="1"/>
      <protection/>
    </xf>
    <xf numFmtId="178" fontId="0" fillId="0" borderId="1" xfId="203" applyNumberFormat="1">
      <alignment horizontal="right" vertical="center"/>
    </xf>
    <xf numFmtId="3" fontId="24" fillId="0" borderId="13" xfId="147" applyNumberFormat="1" applyFont="1" applyFill="1" applyBorder="1" applyAlignment="1">
      <alignment vertical="center" wrapText="1"/>
      <protection/>
    </xf>
    <xf numFmtId="0" fontId="24" fillId="2" borderId="16" xfId="147" applyFont="1" applyFill="1" applyBorder="1" applyAlignment="1">
      <alignment horizontal="left" vertical="center"/>
      <protection/>
    </xf>
    <xf numFmtId="0" fontId="24" fillId="2" borderId="17" xfId="147" applyFont="1" applyFill="1" applyBorder="1" applyAlignment="1">
      <alignment vertical="center"/>
      <protection/>
    </xf>
    <xf numFmtId="4" fontId="24" fillId="0" borderId="13" xfId="147" applyNumberFormat="1" applyFont="1" applyFill="1" applyBorder="1" applyAlignment="1">
      <alignment horizontal="right" vertical="center" wrapText="1"/>
      <protection/>
    </xf>
    <xf numFmtId="0" fontId="8" fillId="63" borderId="1" xfId="212" applyNumberFormat="1" quotePrefix="1">
      <alignment horizontal="right" vertical="center"/>
    </xf>
    <xf numFmtId="0" fontId="0" fillId="46" borderId="1" xfId="162" applyNumberFormat="1" quotePrefix="1">
      <alignment horizontal="left" vertical="center" indent="1"/>
    </xf>
    <xf numFmtId="0" fontId="0" fillId="58" borderId="1" xfId="179" applyNumberFormat="1" quotePrefix="1">
      <alignment horizontal="right" vertical="center"/>
    </xf>
    <xf numFmtId="0" fontId="0" fillId="0" borderId="1" xfId="203" applyNumberFormat="1">
      <alignment horizontal="right" vertical="center"/>
    </xf>
    <xf numFmtId="0" fontId="0" fillId="46" borderId="1" xfId="162" applyNumberFormat="1" applyAlignment="1" quotePrefix="1">
      <alignment horizontal="left" vertical="center" indent="1"/>
    </xf>
    <xf numFmtId="0" fontId="29" fillId="3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4" fontId="24" fillId="0" borderId="13" xfId="0" applyNumberFormat="1" applyFont="1" applyFill="1" applyBorder="1" applyAlignment="1">
      <alignment/>
    </xf>
    <xf numFmtId="0" fontId="0" fillId="68" borderId="0" xfId="0" applyFont="1" applyFill="1" applyAlignment="1">
      <alignment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 quotePrefix="1">
      <alignment horizontal="left" vertical="center"/>
    </xf>
    <xf numFmtId="0" fontId="1" fillId="0" borderId="13" xfId="193" applyFont="1" applyFill="1" applyBorder="1" applyAlignment="1" quotePrefix="1">
      <alignment horizontal="left" vertical="center" wrapText="1"/>
    </xf>
    <xf numFmtId="0" fontId="30" fillId="0" borderId="13" xfId="0" applyFont="1" applyFill="1" applyBorder="1" applyAlignment="1" quotePrefix="1">
      <alignment horizontal="left" vertical="center"/>
    </xf>
    <xf numFmtId="0" fontId="1" fillId="0" borderId="13" xfId="0" applyFont="1" applyFill="1" applyBorder="1" applyAlignment="1">
      <alignment/>
    </xf>
    <xf numFmtId="0" fontId="24" fillId="0" borderId="13" xfId="0" applyFont="1" applyFill="1" applyBorder="1" applyAlignment="1" quotePrefix="1">
      <alignment horizontal="left" vertical="center"/>
    </xf>
    <xf numFmtId="4" fontId="24" fillId="0" borderId="13" xfId="0" applyNumberFormat="1" applyFont="1" applyFill="1" applyBorder="1" applyAlignment="1" applyProtection="1">
      <alignment vertical="center" wrapText="1"/>
      <protection/>
    </xf>
    <xf numFmtId="0" fontId="24" fillId="0" borderId="13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quotePrefix="1">
      <alignment horizontal="left" vertical="center" wrapText="1"/>
    </xf>
    <xf numFmtId="0" fontId="1" fillId="68" borderId="0" xfId="0" applyFont="1" applyFill="1" applyAlignment="1">
      <alignment/>
    </xf>
    <xf numFmtId="0" fontId="31" fillId="0" borderId="13" xfId="0" applyNumberFormat="1" applyFont="1" applyFill="1" applyBorder="1" applyAlignment="1" applyProtection="1">
      <alignment horizontal="left" vertical="center" wrapText="1"/>
      <protection/>
    </xf>
    <xf numFmtId="3" fontId="32" fillId="0" borderId="13" xfId="203" applyNumberFormat="1" applyFont="1" applyFill="1" applyBorder="1">
      <alignment horizontal="right" vertical="center"/>
    </xf>
    <xf numFmtId="4" fontId="31" fillId="0" borderId="13" xfId="0" applyNumberFormat="1" applyFont="1" applyFill="1" applyBorder="1" applyAlignment="1">
      <alignment/>
    </xf>
    <xf numFmtId="0" fontId="33" fillId="0" borderId="13" xfId="0" applyNumberFormat="1" applyFont="1" applyFill="1" applyBorder="1" applyAlignment="1" applyProtection="1">
      <alignment horizontal="left" vertical="center" wrapText="1"/>
      <protection/>
    </xf>
    <xf numFmtId="4" fontId="34" fillId="0" borderId="13" xfId="203" applyNumberFormat="1" applyFont="1" applyFill="1" applyBorder="1">
      <alignment horizontal="right" vertical="center"/>
    </xf>
    <xf numFmtId="3" fontId="34" fillId="0" borderId="13" xfId="203" applyNumberFormat="1" applyFont="1" applyFill="1" applyBorder="1">
      <alignment horizontal="right" vertical="center"/>
    </xf>
    <xf numFmtId="4" fontId="33" fillId="0" borderId="13" xfId="0" applyNumberFormat="1" applyFont="1" applyFill="1" applyBorder="1" applyAlignment="1">
      <alignment/>
    </xf>
    <xf numFmtId="0" fontId="33" fillId="0" borderId="13" xfId="0" applyFont="1" applyFill="1" applyBorder="1" applyAlignment="1" quotePrefix="1">
      <alignment horizontal="left" vertical="center"/>
    </xf>
    <xf numFmtId="0" fontId="33" fillId="0" borderId="13" xfId="193" applyFont="1" applyFill="1" applyBorder="1" applyAlignment="1" quotePrefix="1">
      <alignment horizontal="left" vertical="center" wrapText="1"/>
    </xf>
    <xf numFmtId="0" fontId="31" fillId="0" borderId="13" xfId="0" applyFont="1" applyFill="1" applyBorder="1" applyAlignment="1" quotePrefix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3" xfId="0" applyNumberFormat="1" applyFont="1" applyFill="1" applyBorder="1" applyAlignment="1" applyProtection="1">
      <alignment horizontal="left" vertical="center"/>
      <protection/>
    </xf>
    <xf numFmtId="0" fontId="31" fillId="0" borderId="13" xfId="0" applyNumberFormat="1" applyFont="1" applyFill="1" applyBorder="1" applyAlignment="1" applyProtection="1">
      <alignment vertical="center" wrapText="1"/>
      <protection/>
    </xf>
    <xf numFmtId="4" fontId="32" fillId="0" borderId="13" xfId="203" applyNumberFormat="1" applyFont="1" applyFill="1" applyBorder="1">
      <alignment horizontal="right" vertical="center"/>
    </xf>
    <xf numFmtId="4" fontId="31" fillId="0" borderId="13" xfId="0" applyNumberFormat="1" applyFont="1" applyFill="1" applyBorder="1" applyAlignment="1">
      <alignment horizontal="right" vertical="center"/>
    </xf>
    <xf numFmtId="0" fontId="33" fillId="0" borderId="13" xfId="0" applyNumberFormat="1" applyFont="1" applyFill="1" applyBorder="1" applyAlignment="1" applyProtection="1">
      <alignment horizontal="left" vertical="top" wrapText="1"/>
      <protection/>
    </xf>
    <xf numFmtId="4" fontId="33" fillId="0" borderId="13" xfId="0" applyNumberFormat="1" applyFont="1" applyFill="1" applyBorder="1" applyAlignment="1">
      <alignment horizontal="right" vertical="center"/>
    </xf>
    <xf numFmtId="0" fontId="33" fillId="0" borderId="13" xfId="0" applyFont="1" applyFill="1" applyBorder="1" applyAlignment="1">
      <alignment/>
    </xf>
    <xf numFmtId="0" fontId="33" fillId="0" borderId="13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27" fillId="0" borderId="0" xfId="147" applyFont="1" applyFill="1" applyAlignment="1">
      <alignment horizontal="center" vertical="center" wrapText="1"/>
      <protection/>
    </xf>
    <xf numFmtId="0" fontId="28" fillId="0" borderId="0" xfId="147" applyFont="1" applyFill="1" applyAlignment="1">
      <alignment vertical="center" wrapText="1"/>
      <protection/>
    </xf>
    <xf numFmtId="0" fontId="3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4" fontId="3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3" xfId="184" applyFont="1" applyFill="1" applyBorder="1" applyAlignment="1" quotePrefix="1">
      <alignment horizontal="left" vertical="center" wrapText="1" indent="2"/>
    </xf>
    <xf numFmtId="0" fontId="31" fillId="0" borderId="13" xfId="187" applyFont="1" applyFill="1" applyBorder="1" applyAlignment="1" quotePrefix="1">
      <alignment horizontal="left" vertical="center" wrapText="1" indent="3"/>
    </xf>
    <xf numFmtId="0" fontId="31" fillId="0" borderId="13" xfId="187" applyFont="1" applyFill="1" applyBorder="1" applyAlignment="1" quotePrefix="1">
      <alignment horizontal="left" vertical="center" wrapText="1"/>
    </xf>
    <xf numFmtId="0" fontId="33" fillId="0" borderId="13" xfId="190" applyFont="1" applyFill="1" applyBorder="1" applyAlignment="1" quotePrefix="1">
      <alignment horizontal="left" vertical="center" wrapText="1" indent="4"/>
    </xf>
    <xf numFmtId="0" fontId="33" fillId="0" borderId="13" xfId="190" applyFont="1" applyFill="1" applyBorder="1" applyAlignment="1" quotePrefix="1">
      <alignment horizontal="left" vertical="center" wrapText="1"/>
    </xf>
    <xf numFmtId="0" fontId="31" fillId="0" borderId="13" xfId="187" applyFont="1" applyFill="1" applyBorder="1" applyAlignment="1" quotePrefix="1">
      <alignment horizontal="left" vertical="center" wrapText="1" indent="3"/>
    </xf>
    <xf numFmtId="0" fontId="31" fillId="0" borderId="13" xfId="187" applyFont="1" applyFill="1" applyBorder="1" applyAlignment="1" quotePrefix="1">
      <alignment horizontal="left" vertical="center" wrapText="1"/>
    </xf>
    <xf numFmtId="4" fontId="35" fillId="60" borderId="18" xfId="162" applyNumberFormat="1" applyFont="1" applyFill="1" applyBorder="1" applyAlignment="1">
      <alignment horizontal="center" vertical="center" wrapText="1"/>
    </xf>
    <xf numFmtId="1" fontId="36" fillId="60" borderId="17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vertical="top" wrapText="1"/>
    </xf>
    <xf numFmtId="4" fontId="29" fillId="0" borderId="0" xfId="157" applyNumberFormat="1" applyFont="1" applyFill="1" applyBorder="1">
      <alignment vertical="center"/>
    </xf>
    <xf numFmtId="0" fontId="0" fillId="69" borderId="0" xfId="0" applyFill="1" applyBorder="1" applyAlignment="1">
      <alignment/>
    </xf>
    <xf numFmtId="0" fontId="1" fillId="69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7" fillId="0" borderId="13" xfId="0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vertical="top" wrapText="1"/>
    </xf>
    <xf numFmtId="4" fontId="29" fillId="0" borderId="13" xfId="157" applyNumberFormat="1" applyFont="1" applyFill="1" applyBorder="1">
      <alignment vertical="center"/>
    </xf>
    <xf numFmtId="0" fontId="33" fillId="0" borderId="13" xfId="190" applyFont="1" applyFill="1" applyBorder="1" applyAlignment="1" quotePrefix="1">
      <alignment horizontal="left" vertical="center" wrapText="1" indent="4"/>
    </xf>
    <xf numFmtId="0" fontId="33" fillId="0" borderId="13" xfId="190" applyFont="1" applyFill="1" applyBorder="1" applyAlignment="1" quotePrefix="1">
      <alignment horizontal="left" vertical="center" wrapText="1"/>
    </xf>
    <xf numFmtId="0" fontId="26" fillId="0" borderId="0" xfId="147" applyFont="1" applyFill="1" applyAlignment="1">
      <alignment vertical="center" wrapText="1"/>
      <protection/>
    </xf>
    <xf numFmtId="0" fontId="8" fillId="69" borderId="0" xfId="212" applyNumberFormat="1" applyFill="1" applyBorder="1" quotePrefix="1">
      <alignment horizontal="right" vertical="center"/>
    </xf>
    <xf numFmtId="0" fontId="38" fillId="69" borderId="0" xfId="212" applyNumberFormat="1" applyFont="1" applyFill="1" applyBorder="1" quotePrefix="1">
      <alignment horizontal="right" vertical="center"/>
    </xf>
    <xf numFmtId="0" fontId="1" fillId="69" borderId="0" xfId="0" applyFont="1" applyFill="1" applyBorder="1" applyAlignment="1">
      <alignment/>
    </xf>
    <xf numFmtId="0" fontId="31" fillId="0" borderId="13" xfId="184" applyFont="1" applyFill="1" applyBorder="1" applyAlignment="1" quotePrefix="1">
      <alignment horizontal="left" vertical="center" wrapText="1"/>
    </xf>
    <xf numFmtId="0" fontId="33" fillId="0" borderId="13" xfId="187" applyFont="1" applyFill="1" applyBorder="1" applyAlignment="1" quotePrefix="1">
      <alignment horizontal="left" vertical="center" wrapText="1" indent="3"/>
    </xf>
    <xf numFmtId="0" fontId="33" fillId="0" borderId="13" xfId="187" applyFont="1" applyFill="1" applyBorder="1" applyAlignment="1" quotePrefix="1">
      <alignment horizontal="left" vertical="center" wrapText="1"/>
    </xf>
    <xf numFmtId="0" fontId="31" fillId="0" borderId="13" xfId="190" applyFont="1" applyFill="1" applyBorder="1" applyAlignment="1" quotePrefix="1">
      <alignment horizontal="left" vertical="center" wrapText="1" indent="4"/>
    </xf>
    <xf numFmtId="0" fontId="31" fillId="0" borderId="13" xfId="190" applyFont="1" applyFill="1" applyBorder="1" applyAlignment="1" quotePrefix="1">
      <alignment horizontal="left" vertical="center" wrapText="1"/>
    </xf>
    <xf numFmtId="0" fontId="31" fillId="0" borderId="13" xfId="193" applyFont="1" applyFill="1" applyBorder="1" applyAlignment="1" quotePrefix="1">
      <alignment horizontal="left" vertical="center" wrapText="1" indent="5"/>
    </xf>
    <xf numFmtId="0" fontId="31" fillId="0" borderId="13" xfId="193" applyFont="1" applyFill="1" applyBorder="1" applyAlignment="1" quotePrefix="1">
      <alignment horizontal="left" vertical="center" wrapText="1"/>
    </xf>
    <xf numFmtId="0" fontId="33" fillId="0" borderId="13" xfId="193" applyFont="1" applyFill="1" applyBorder="1" applyAlignment="1" quotePrefix="1">
      <alignment horizontal="left" vertical="center" wrapText="1" indent="6"/>
    </xf>
    <xf numFmtId="0" fontId="33" fillId="0" borderId="13" xfId="193" applyFont="1" applyFill="1" applyBorder="1" applyAlignment="1" quotePrefix="1">
      <alignment horizontal="left" vertical="center" wrapText="1" indent="7"/>
    </xf>
    <xf numFmtId="0" fontId="33" fillId="0" borderId="13" xfId="193" applyFont="1" applyFill="1" applyBorder="1" applyAlignment="1" quotePrefix="1">
      <alignment horizontal="left" vertical="center" wrapText="1" indent="8"/>
    </xf>
    <xf numFmtId="0" fontId="33" fillId="0" borderId="13" xfId="193" applyFont="1" applyFill="1" applyBorder="1" applyAlignment="1" quotePrefix="1">
      <alignment horizontal="left" vertical="center" wrapText="1"/>
    </xf>
    <xf numFmtId="4" fontId="28" fillId="0" borderId="13" xfId="157" applyNumberFormat="1" applyFont="1" applyFill="1" applyBorder="1">
      <alignment vertical="center"/>
    </xf>
    <xf numFmtId="4" fontId="35" fillId="3" borderId="18" xfId="162" applyNumberFormat="1" applyFont="1" applyFill="1" applyBorder="1" applyAlignment="1">
      <alignment horizontal="center" vertical="center" wrapText="1"/>
    </xf>
    <xf numFmtId="1" fontId="36" fillId="3" borderId="17" xfId="0" applyNumberFormat="1" applyFont="1" applyFill="1" applyBorder="1" applyAlignment="1">
      <alignment horizontal="center" vertical="center"/>
    </xf>
    <xf numFmtId="1" fontId="36" fillId="3" borderId="13" xfId="0" applyNumberFormat="1" applyFont="1" applyFill="1" applyBorder="1" applyAlignment="1">
      <alignment horizontal="center" vertical="center"/>
    </xf>
    <xf numFmtId="4" fontId="33" fillId="0" borderId="13" xfId="0" applyNumberFormat="1" applyFont="1" applyFill="1" applyBorder="1" applyAlignment="1">
      <alignment vertical="center"/>
    </xf>
    <xf numFmtId="4" fontId="31" fillId="0" borderId="13" xfId="203" applyNumberFormat="1" applyFont="1" applyFill="1" applyBorder="1">
      <alignment horizontal="right" vertical="center"/>
    </xf>
    <xf numFmtId="3" fontId="31" fillId="0" borderId="13" xfId="203" applyNumberFormat="1" applyFont="1" applyFill="1" applyBorder="1">
      <alignment horizontal="right" vertical="center"/>
    </xf>
    <xf numFmtId="4" fontId="24" fillId="0" borderId="13" xfId="157" applyNumberFormat="1" applyFont="1" applyFill="1" applyBorder="1">
      <alignment vertical="center"/>
    </xf>
    <xf numFmtId="4" fontId="33" fillId="0" borderId="13" xfId="203" applyNumberFormat="1" applyFont="1" applyFill="1" applyBorder="1">
      <alignment horizontal="right" vertical="center"/>
    </xf>
    <xf numFmtId="3" fontId="33" fillId="0" borderId="13" xfId="203" applyNumberFormat="1" applyFont="1" applyFill="1" applyBorder="1">
      <alignment horizontal="right" vertical="center"/>
    </xf>
    <xf numFmtId="4" fontId="1" fillId="0" borderId="13" xfId="157" applyNumberFormat="1" applyFont="1" applyFill="1" applyBorder="1">
      <alignment vertical="center"/>
    </xf>
    <xf numFmtId="0" fontId="70" fillId="0" borderId="0" xfId="0" applyFont="1" applyFill="1" applyAlignment="1">
      <alignment/>
    </xf>
    <xf numFmtId="0" fontId="70" fillId="2" borderId="0" xfId="0" applyFont="1" applyAlignment="1">
      <alignment/>
    </xf>
    <xf numFmtId="0" fontId="39" fillId="0" borderId="0" xfId="147" applyFont="1" applyAlignment="1">
      <alignment horizontal="center" vertical="center" wrapText="1"/>
      <protection/>
    </xf>
    <xf numFmtId="0" fontId="40" fillId="0" borderId="0" xfId="147" applyFont="1" applyAlignment="1">
      <alignment horizontal="center" vertical="center" wrapText="1"/>
      <protection/>
    </xf>
    <xf numFmtId="4" fontId="40" fillId="0" borderId="0" xfId="147" applyNumberFormat="1" applyFont="1" applyAlignment="1">
      <alignment horizontal="center" vertical="center" wrapText="1"/>
      <protection/>
    </xf>
    <xf numFmtId="3" fontId="40" fillId="0" borderId="0" xfId="147" applyNumberFormat="1" applyFont="1" applyAlignment="1">
      <alignment horizontal="center" vertical="center" wrapText="1"/>
      <protection/>
    </xf>
    <xf numFmtId="4" fontId="39" fillId="0" borderId="0" xfId="147" applyNumberFormat="1" applyFont="1" applyAlignment="1">
      <alignment horizontal="center" vertical="center" wrapText="1"/>
      <protection/>
    </xf>
    <xf numFmtId="3" fontId="39" fillId="0" borderId="0" xfId="147" applyNumberFormat="1" applyFont="1" applyAlignment="1">
      <alignment horizontal="center" vertical="center" wrapText="1"/>
      <protection/>
    </xf>
    <xf numFmtId="4" fontId="40" fillId="0" borderId="19" xfId="147" applyNumberFormat="1" applyFont="1" applyBorder="1" applyAlignment="1">
      <alignment horizontal="center" vertical="center" wrapText="1"/>
      <protection/>
    </xf>
    <xf numFmtId="3" fontId="41" fillId="0" borderId="19" xfId="147" applyNumberFormat="1" applyFont="1" applyBorder="1" applyAlignment="1">
      <alignment horizontal="center" vertical="center"/>
      <protection/>
    </xf>
    <xf numFmtId="4" fontId="42" fillId="0" borderId="19" xfId="147" applyNumberFormat="1" applyFont="1" applyBorder="1" applyAlignment="1">
      <alignment horizontal="right" vertical="center"/>
      <protection/>
    </xf>
    <xf numFmtId="4" fontId="24" fillId="0" borderId="13" xfId="147" applyNumberFormat="1" applyFont="1" applyBorder="1" applyAlignment="1" quotePrefix="1">
      <alignment horizontal="center" vertical="center" wrapText="1"/>
      <protection/>
    </xf>
    <xf numFmtId="3" fontId="24" fillId="0" borderId="13" xfId="147" applyNumberFormat="1" applyFont="1" applyBorder="1" applyAlignment="1" quotePrefix="1">
      <alignment horizontal="center" vertical="center" wrapText="1"/>
      <protection/>
    </xf>
    <xf numFmtId="3" fontId="4" fillId="63" borderId="13" xfId="147" applyNumberFormat="1" applyFont="1" applyFill="1" applyBorder="1" applyAlignment="1">
      <alignment horizontal="center" vertical="center" wrapText="1"/>
      <protection/>
    </xf>
    <xf numFmtId="4" fontId="4" fillId="63" borderId="13" xfId="147" applyNumberFormat="1" applyFont="1" applyFill="1" applyBorder="1" applyAlignment="1">
      <alignment horizontal="center" vertical="center" wrapText="1"/>
      <protection/>
    </xf>
    <xf numFmtId="4" fontId="24" fillId="2" borderId="13" xfId="147" applyNumberFormat="1" applyFont="1" applyFill="1" applyBorder="1" applyAlignment="1">
      <alignment horizontal="right"/>
      <protection/>
    </xf>
    <xf numFmtId="4" fontId="24" fillId="0" borderId="13" xfId="147" applyNumberFormat="1" applyFont="1" applyBorder="1" applyAlignment="1">
      <alignment horizontal="right"/>
      <protection/>
    </xf>
    <xf numFmtId="0" fontId="43" fillId="0" borderId="0" xfId="147" applyFont="1" applyAlignment="1">
      <alignment horizontal="center" vertical="center" wrapText="1"/>
      <protection/>
    </xf>
    <xf numFmtId="4" fontId="43" fillId="0" borderId="0" xfId="147" applyNumberFormat="1" applyFont="1" applyAlignment="1">
      <alignment horizontal="center" vertical="center" wrapText="1"/>
      <protection/>
    </xf>
    <xf numFmtId="3" fontId="43" fillId="0" borderId="0" xfId="147" applyNumberFormat="1" applyFont="1" applyAlignment="1">
      <alignment horizontal="center" vertical="center" wrapText="1"/>
      <protection/>
    </xf>
    <xf numFmtId="4" fontId="1" fillId="0" borderId="0" xfId="147" applyNumberFormat="1" applyFont="1">
      <alignment/>
      <protection/>
    </xf>
    <xf numFmtId="3" fontId="24" fillId="63" borderId="13" xfId="147" applyNumberFormat="1" applyFont="1" applyFill="1" applyBorder="1" applyAlignment="1">
      <alignment horizontal="center" vertical="center" wrapText="1"/>
      <protection/>
    </xf>
    <xf numFmtId="4" fontId="24" fillId="63" borderId="13" xfId="147" applyNumberFormat="1" applyFont="1" applyFill="1" applyBorder="1" applyAlignment="1">
      <alignment horizontal="center" vertical="center" wrapText="1"/>
      <protection/>
    </xf>
    <xf numFmtId="4" fontId="24" fillId="0" borderId="13" xfId="147" applyNumberFormat="1" applyFont="1" applyBorder="1" applyAlignment="1">
      <alignment horizontal="right" vertical="center"/>
      <protection/>
    </xf>
    <xf numFmtId="4" fontId="24" fillId="2" borderId="13" xfId="147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4" fillId="0" borderId="0" xfId="147" applyFont="1" applyAlignment="1">
      <alignment horizontal="center" vertical="center" wrapText="1"/>
      <protection/>
    </xf>
    <xf numFmtId="4" fontId="44" fillId="0" borderId="0" xfId="147" applyNumberFormat="1" applyFont="1" applyAlignment="1">
      <alignment horizontal="center" vertical="center" wrapText="1"/>
      <protection/>
    </xf>
    <xf numFmtId="3" fontId="44" fillId="0" borderId="0" xfId="147" applyNumberFormat="1" applyFont="1" applyAlignment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4" fillId="3" borderId="13" xfId="0" applyNumberFormat="1" applyFont="1" applyFill="1" applyBorder="1" applyAlignment="1" applyProtection="1">
      <alignment horizontal="center" vertical="center" wrapText="1"/>
      <protection/>
    </xf>
    <xf numFmtId="0" fontId="4" fillId="3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13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 horizontal="right"/>
    </xf>
    <xf numFmtId="4" fontId="2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4" fontId="31" fillId="0" borderId="13" xfId="0" applyNumberFormat="1" applyFont="1" applyFill="1" applyBorder="1" applyAlignment="1">
      <alignment horizontal="right"/>
    </xf>
    <xf numFmtId="3" fontId="31" fillId="0" borderId="13" xfId="203" applyNumberFormat="1" applyFont="1" applyFill="1" applyBorder="1">
      <alignment horizontal="right" vertical="center"/>
    </xf>
    <xf numFmtId="4" fontId="33" fillId="0" borderId="13" xfId="203" applyNumberFormat="1" applyFont="1" applyFill="1" applyBorder="1">
      <alignment horizontal="right" vertical="center"/>
    </xf>
    <xf numFmtId="3" fontId="33" fillId="0" borderId="13" xfId="203" applyNumberFormat="1" applyFont="1" applyFill="1" applyBorder="1">
      <alignment horizontal="right" vertical="center"/>
    </xf>
    <xf numFmtId="4" fontId="33" fillId="0" borderId="13" xfId="0" applyNumberFormat="1" applyFont="1" applyFill="1" applyBorder="1" applyAlignment="1">
      <alignment horizontal="right"/>
    </xf>
    <xf numFmtId="0" fontId="33" fillId="0" borderId="13" xfId="203" applyNumberFormat="1" applyFont="1" applyFill="1" applyBorder="1">
      <alignment horizontal="right" vertical="center"/>
    </xf>
    <xf numFmtId="0" fontId="33" fillId="0" borderId="13" xfId="203" applyNumberFormat="1" applyFont="1" applyFill="1" applyBorder="1">
      <alignment horizontal="right" vertical="center"/>
    </xf>
    <xf numFmtId="0" fontId="40" fillId="0" borderId="0" xfId="147" applyFont="1" applyFill="1" applyAlignment="1">
      <alignment horizontal="center" vertical="center" wrapText="1"/>
      <protection/>
    </xf>
    <xf numFmtId="3" fontId="24" fillId="0" borderId="13" xfId="157" applyNumberFormat="1" applyFont="1" applyFill="1" applyBorder="1">
      <alignment vertical="center"/>
    </xf>
    <xf numFmtId="4" fontId="31" fillId="0" borderId="13" xfId="203" applyNumberFormat="1" applyFont="1" applyFill="1" applyBorder="1">
      <alignment horizontal="right" vertical="center"/>
    </xf>
    <xf numFmtId="0" fontId="33" fillId="0" borderId="16" xfId="190" applyFont="1" applyFill="1" applyBorder="1" applyAlignment="1" quotePrefix="1">
      <alignment horizontal="left" vertical="center" wrapText="1" indent="4"/>
    </xf>
    <xf numFmtId="0" fontId="33" fillId="0" borderId="12" xfId="190" applyFont="1" applyFill="1" applyBorder="1" applyAlignment="1" quotePrefix="1">
      <alignment horizontal="left" vertical="center" wrapText="1"/>
    </xf>
    <xf numFmtId="3" fontId="1" fillId="0" borderId="13" xfId="157" applyNumberFormat="1" applyFont="1" applyFill="1" applyBorder="1">
      <alignment vertical="center"/>
    </xf>
    <xf numFmtId="0" fontId="1" fillId="0" borderId="13" xfId="157" applyNumberFormat="1" applyFont="1" applyFill="1" applyBorder="1">
      <alignment vertical="center"/>
    </xf>
    <xf numFmtId="0" fontId="39" fillId="0" borderId="0" xfId="150" applyFont="1">
      <alignment/>
      <protection/>
    </xf>
    <xf numFmtId="0" fontId="45" fillId="0" borderId="0" xfId="150" applyFont="1" applyAlignment="1">
      <alignment/>
      <protection/>
    </xf>
    <xf numFmtId="0" fontId="46" fillId="0" borderId="0" xfId="150" applyFont="1" applyAlignment="1">
      <alignment horizontal="left"/>
      <protection/>
    </xf>
    <xf numFmtId="0" fontId="46" fillId="0" borderId="0" xfId="150" applyFont="1" applyAlignment="1">
      <alignment horizontal="center"/>
      <protection/>
    </xf>
    <xf numFmtId="0" fontId="46" fillId="0" borderId="0" xfId="150" applyFont="1">
      <alignment/>
      <protection/>
    </xf>
    <xf numFmtId="4" fontId="46" fillId="0" borderId="0" xfId="150" applyNumberFormat="1" applyFont="1" applyAlignment="1">
      <alignment horizontal="right"/>
      <protection/>
    </xf>
    <xf numFmtId="4" fontId="46" fillId="0" borderId="0" xfId="150" applyNumberFormat="1" applyFont="1">
      <alignment/>
      <protection/>
    </xf>
    <xf numFmtId="0" fontId="45" fillId="0" borderId="0" xfId="150" applyFont="1" applyAlignment="1">
      <alignment horizontal="left"/>
      <protection/>
    </xf>
    <xf numFmtId="0" fontId="48" fillId="70" borderId="20" xfId="150" applyFont="1" applyFill="1" applyBorder="1" applyAlignment="1">
      <alignment horizontal="center" vertical="center"/>
      <protection/>
    </xf>
    <xf numFmtId="0" fontId="48" fillId="70" borderId="21" xfId="150" applyFont="1" applyFill="1" applyBorder="1" applyAlignment="1">
      <alignment horizontal="center" vertical="center"/>
      <protection/>
    </xf>
    <xf numFmtId="0" fontId="48" fillId="70" borderId="22" xfId="150" applyFont="1" applyFill="1" applyBorder="1" applyAlignment="1" quotePrefix="1">
      <alignment horizontal="center" vertical="center"/>
      <protection/>
    </xf>
    <xf numFmtId="0" fontId="48" fillId="70" borderId="23" xfId="150" applyFont="1" applyFill="1" applyBorder="1" applyAlignment="1">
      <alignment horizontal="center" vertical="center"/>
      <protection/>
    </xf>
    <xf numFmtId="0" fontId="48" fillId="70" borderId="24" xfId="150" applyFont="1" applyFill="1" applyBorder="1" applyAlignment="1">
      <alignment horizontal="center" vertical="center"/>
      <protection/>
    </xf>
    <xf numFmtId="0" fontId="48" fillId="70" borderId="22" xfId="150" applyFont="1" applyFill="1" applyBorder="1" applyAlignment="1">
      <alignment horizontal="center" vertical="center"/>
      <protection/>
    </xf>
    <xf numFmtId="1" fontId="48" fillId="70" borderId="22" xfId="150" applyNumberFormat="1" applyFont="1" applyFill="1" applyBorder="1" applyAlignment="1">
      <alignment horizontal="center" vertical="center"/>
      <protection/>
    </xf>
    <xf numFmtId="3" fontId="48" fillId="70" borderId="22" xfId="150" applyNumberFormat="1" applyFont="1" applyFill="1" applyBorder="1" applyAlignment="1">
      <alignment horizontal="center" vertical="center"/>
      <protection/>
    </xf>
    <xf numFmtId="0" fontId="50" fillId="0" borderId="25" xfId="150" applyFont="1" applyBorder="1" applyAlignment="1">
      <alignment horizontal="center" vertical="center"/>
      <protection/>
    </xf>
    <xf numFmtId="14" fontId="50" fillId="0" borderId="13" xfId="151" applyNumberFormat="1" applyFont="1" applyBorder="1" applyAlignment="1">
      <alignment horizontal="center" vertical="center"/>
      <protection/>
    </xf>
    <xf numFmtId="0" fontId="50" fillId="0" borderId="13" xfId="151" applyFont="1" applyBorder="1" applyAlignment="1">
      <alignment horizontal="center" vertical="center" wrapText="1"/>
      <protection/>
    </xf>
    <xf numFmtId="0" fontId="51" fillId="0" borderId="13" xfId="151" applyFont="1" applyBorder="1" applyAlignment="1">
      <alignment horizontal="center" vertical="center"/>
      <protection/>
    </xf>
    <xf numFmtId="1" fontId="50" fillId="0" borderId="13" xfId="151" applyNumberFormat="1" applyFont="1" applyBorder="1" applyAlignment="1">
      <alignment horizontal="center" vertical="center"/>
      <protection/>
    </xf>
    <xf numFmtId="4" fontId="50" fillId="0" borderId="13" xfId="151" applyNumberFormat="1" applyFont="1" applyBorder="1" applyAlignment="1">
      <alignment horizontal="center" vertical="center"/>
      <protection/>
    </xf>
    <xf numFmtId="4" fontId="50" fillId="0" borderId="26" xfId="150" applyNumberFormat="1" applyFont="1" applyBorder="1" applyAlignment="1">
      <alignment horizontal="center" vertical="center"/>
      <protection/>
    </xf>
    <xf numFmtId="0" fontId="50" fillId="0" borderId="27" xfId="150" applyFont="1" applyBorder="1" applyAlignment="1">
      <alignment horizontal="center" vertical="center"/>
      <protection/>
    </xf>
    <xf numFmtId="0" fontId="50" fillId="0" borderId="28" xfId="151" applyFont="1" applyBorder="1" applyAlignment="1">
      <alignment horizontal="center" vertical="center" wrapText="1"/>
      <protection/>
    </xf>
    <xf numFmtId="0" fontId="51" fillId="0" borderId="28" xfId="151" applyFont="1" applyBorder="1" applyAlignment="1">
      <alignment horizontal="center" vertical="center"/>
      <protection/>
    </xf>
    <xf numFmtId="14" fontId="50" fillId="0" borderId="28" xfId="151" applyNumberFormat="1" applyFont="1" applyBorder="1" applyAlignment="1">
      <alignment horizontal="center" vertical="center"/>
      <protection/>
    </xf>
    <xf numFmtId="1" fontId="50" fillId="0" borderId="28" xfId="151" applyNumberFormat="1" applyFont="1" applyBorder="1" applyAlignment="1">
      <alignment horizontal="center" vertical="center"/>
      <protection/>
    </xf>
    <xf numFmtId="4" fontId="50" fillId="0" borderId="29" xfId="150" applyNumberFormat="1" applyFont="1" applyBorder="1" applyAlignment="1">
      <alignment horizontal="center" vertical="center"/>
      <protection/>
    </xf>
    <xf numFmtId="4" fontId="48" fillId="70" borderId="30" xfId="150" applyNumberFormat="1" applyFont="1" applyFill="1" applyBorder="1" applyAlignment="1">
      <alignment horizontal="center" vertical="center"/>
      <protection/>
    </xf>
    <xf numFmtId="4" fontId="48" fillId="70" borderId="31" xfId="150" applyNumberFormat="1" applyFont="1" applyFill="1" applyBorder="1" applyAlignment="1">
      <alignment horizontal="center" vertical="center"/>
      <protection/>
    </xf>
    <xf numFmtId="0" fontId="50" fillId="0" borderId="0" xfId="150" applyFont="1" applyFill="1" applyBorder="1" applyAlignment="1">
      <alignment horizontal="center" vertical="center"/>
      <protection/>
    </xf>
    <xf numFmtId="14" fontId="50" fillId="0" borderId="0" xfId="150" applyNumberFormat="1" applyFont="1" applyFill="1" applyBorder="1" applyAlignment="1">
      <alignment horizontal="center" vertical="center"/>
      <protection/>
    </xf>
    <xf numFmtId="0" fontId="50" fillId="0" borderId="0" xfId="150" applyFont="1" applyFill="1" applyBorder="1" applyAlignment="1">
      <alignment horizontal="center" vertical="center" wrapText="1"/>
      <protection/>
    </xf>
    <xf numFmtId="0" fontId="50" fillId="0" borderId="0" xfId="150" applyFont="1" applyFill="1" applyBorder="1" applyAlignment="1">
      <alignment horizontal="center" vertical="center"/>
      <protection/>
    </xf>
    <xf numFmtId="0" fontId="50" fillId="0" borderId="0" xfId="150" applyFont="1" applyFill="1" applyBorder="1" applyAlignment="1">
      <alignment horizontal="left" vertical="center" wrapText="1"/>
      <protection/>
    </xf>
    <xf numFmtId="1" fontId="50" fillId="0" borderId="0" xfId="150" applyNumberFormat="1" applyFont="1" applyFill="1" applyBorder="1" applyAlignment="1">
      <alignment horizontal="center" vertical="center"/>
      <protection/>
    </xf>
    <xf numFmtId="4" fontId="50" fillId="0" borderId="0" xfId="1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7" fillId="70" borderId="22" xfId="0" applyFont="1" applyFill="1" applyBorder="1" applyAlignment="1">
      <alignment horizontal="center" vertical="center" wrapText="1"/>
    </xf>
    <xf numFmtId="0" fontId="57" fillId="70" borderId="32" xfId="0" applyFont="1" applyFill="1" applyBorder="1" applyAlignment="1">
      <alignment horizontal="center" vertical="center" wrapText="1"/>
    </xf>
    <xf numFmtId="0" fontId="57" fillId="70" borderId="32" xfId="0" applyFont="1" applyFill="1" applyBorder="1" applyAlignment="1">
      <alignment horizontal="center" vertical="center"/>
    </xf>
    <xf numFmtId="0" fontId="57" fillId="70" borderId="33" xfId="0" applyFont="1" applyFill="1" applyBorder="1" applyAlignment="1">
      <alignment horizontal="center" vertical="center" wrapText="1"/>
    </xf>
    <xf numFmtId="0" fontId="57" fillId="70" borderId="34" xfId="0" applyFont="1" applyFill="1" applyBorder="1" applyAlignment="1">
      <alignment horizontal="center" vertical="center"/>
    </xf>
    <xf numFmtId="0" fontId="57" fillId="70" borderId="35" xfId="0" applyFont="1" applyFill="1" applyBorder="1" applyAlignment="1">
      <alignment horizontal="center" vertical="center" wrapText="1"/>
    </xf>
    <xf numFmtId="0" fontId="57" fillId="60" borderId="32" xfId="0" applyFont="1" applyFill="1" applyBorder="1" applyAlignment="1">
      <alignment horizontal="center" vertical="center"/>
    </xf>
    <xf numFmtId="0" fontId="57" fillId="60" borderId="32" xfId="0" applyFont="1" applyFill="1" applyBorder="1" applyAlignment="1">
      <alignment vertical="center"/>
    </xf>
    <xf numFmtId="0" fontId="57" fillId="60" borderId="33" xfId="0" applyFont="1" applyFill="1" applyBorder="1" applyAlignment="1">
      <alignment horizontal="center" vertical="center"/>
    </xf>
    <xf numFmtId="0" fontId="57" fillId="60" borderId="34" xfId="0" applyFont="1" applyFill="1" applyBorder="1" applyAlignment="1">
      <alignment horizontal="center" vertical="center"/>
    </xf>
    <xf numFmtId="4" fontId="57" fillId="60" borderId="32" xfId="0" applyNumberFormat="1" applyFont="1" applyFill="1" applyBorder="1" applyAlignment="1">
      <alignment horizontal="right" vertical="center"/>
    </xf>
    <xf numFmtId="4" fontId="57" fillId="60" borderId="32" xfId="222" applyNumberFormat="1" applyFont="1" applyFill="1" applyBorder="1" applyAlignment="1">
      <alignment horizontal="right" vertical="center"/>
    </xf>
    <xf numFmtId="4" fontId="57" fillId="60" borderId="35" xfId="222" applyNumberFormat="1" applyFont="1" applyFill="1" applyBorder="1" applyAlignment="1">
      <alignment horizontal="right" vertical="center"/>
    </xf>
    <xf numFmtId="0" fontId="57" fillId="0" borderId="36" xfId="0" applyFont="1" applyFill="1" applyBorder="1" applyAlignment="1">
      <alignment vertical="center"/>
    </xf>
    <xf numFmtId="0" fontId="57" fillId="0" borderId="36" xfId="0" applyFont="1" applyFill="1" applyBorder="1" applyAlignment="1">
      <alignment horizontal="center" vertical="center"/>
    </xf>
    <xf numFmtId="4" fontId="57" fillId="0" borderId="36" xfId="0" applyNumberFormat="1" applyFont="1" applyFill="1" applyBorder="1" applyAlignment="1">
      <alignment horizontal="right" vertical="center"/>
    </xf>
    <xf numFmtId="4" fontId="57" fillId="0" borderId="36" xfId="222" applyNumberFormat="1" applyFont="1" applyFill="1" applyBorder="1" applyAlignment="1">
      <alignment horizontal="right" vertical="center"/>
    </xf>
    <xf numFmtId="4" fontId="57" fillId="0" borderId="37" xfId="222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vertical="center"/>
    </xf>
    <xf numFmtId="4" fontId="54" fillId="0" borderId="36" xfId="0" applyNumberFormat="1" applyFont="1" applyFill="1" applyBorder="1" applyAlignment="1">
      <alignment horizontal="right" vertical="center"/>
    </xf>
    <xf numFmtId="4" fontId="57" fillId="0" borderId="3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58" fillId="0" borderId="0" xfId="0" applyFont="1" applyFill="1" applyBorder="1" applyAlignment="1">
      <alignment horizontal="center" vertical="center"/>
    </xf>
    <xf numFmtId="0" fontId="59" fillId="69" borderId="38" xfId="0" applyFont="1" applyFill="1" applyBorder="1" applyAlignment="1">
      <alignment horizontal="center" vertical="center" wrapText="1"/>
    </xf>
    <xf numFmtId="0" fontId="59" fillId="69" borderId="39" xfId="0" applyFont="1" applyFill="1" applyBorder="1" applyAlignment="1">
      <alignment horizontal="center" vertical="center" wrapText="1"/>
    </xf>
    <xf numFmtId="0" fontId="60" fillId="69" borderId="40" xfId="0" applyFont="1" applyFill="1" applyBorder="1" applyAlignment="1">
      <alignment horizontal="center" vertical="center" wrapText="1"/>
    </xf>
    <xf numFmtId="0" fontId="60" fillId="69" borderId="41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 wrapText="1"/>
    </xf>
    <xf numFmtId="186" fontId="61" fillId="0" borderId="13" xfId="0" applyNumberFormat="1" applyFont="1" applyFill="1" applyBorder="1" applyAlignment="1">
      <alignment horizontal="center" vertical="center"/>
    </xf>
    <xf numFmtId="14" fontId="61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187" fontId="44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4" fontId="44" fillId="0" borderId="13" xfId="0" applyNumberFormat="1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186" fontId="44" fillId="0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 vertical="center" wrapText="1"/>
    </xf>
    <xf numFmtId="10" fontId="61" fillId="0" borderId="13" xfId="0" applyNumberFormat="1" applyFont="1" applyFill="1" applyBorder="1" applyAlignment="1">
      <alignment horizontal="center" vertical="center" wrapText="1"/>
    </xf>
    <xf numFmtId="4" fontId="61" fillId="0" borderId="13" xfId="102" applyNumberFormat="1" applyFont="1" applyFill="1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188" fontId="61" fillId="0" borderId="13" xfId="102" applyNumberFormat="1" applyFont="1" applyFill="1" applyBorder="1" applyAlignment="1">
      <alignment horizontal="center" vertical="center"/>
    </xf>
    <xf numFmtId="4" fontId="61" fillId="0" borderId="13" xfId="102" applyNumberFormat="1" applyFont="1" applyFill="1" applyBorder="1" applyAlignment="1">
      <alignment horizontal="center" vertical="center"/>
    </xf>
    <xf numFmtId="186" fontId="61" fillId="0" borderId="13" xfId="0" applyNumberFormat="1" applyFont="1" applyFill="1" applyBorder="1" applyAlignment="1">
      <alignment horizontal="center" vertical="center" wrapText="1"/>
    </xf>
    <xf numFmtId="14" fontId="61" fillId="0" borderId="13" xfId="0" applyNumberFormat="1" applyFont="1" applyFill="1" applyBorder="1" applyAlignment="1">
      <alignment horizontal="center" vertical="center" wrapText="1"/>
    </xf>
    <xf numFmtId="17" fontId="44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center"/>
    </xf>
    <xf numFmtId="186" fontId="61" fillId="0" borderId="13" xfId="0" applyNumberFormat="1" applyFont="1" applyFill="1" applyBorder="1" applyAlignment="1">
      <alignment horizontal="center" vertical="center"/>
    </xf>
    <xf numFmtId="14" fontId="61" fillId="0" borderId="13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 vertical="center"/>
    </xf>
    <xf numFmtId="4" fontId="61" fillId="0" borderId="13" xfId="0" applyNumberFormat="1" applyFont="1" applyFill="1" applyBorder="1" applyAlignment="1">
      <alignment horizontal="center" vertical="center" wrapText="1"/>
    </xf>
    <xf numFmtId="9" fontId="61" fillId="0" borderId="13" xfId="0" applyNumberFormat="1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186" fontId="61" fillId="0" borderId="28" xfId="0" applyNumberFormat="1" applyFont="1" applyFill="1" applyBorder="1" applyAlignment="1">
      <alignment horizontal="center" vertical="center"/>
    </xf>
    <xf numFmtId="14" fontId="61" fillId="0" borderId="28" xfId="0" applyNumberFormat="1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left" vertical="center"/>
    </xf>
    <xf numFmtId="4" fontId="61" fillId="0" borderId="28" xfId="0" applyNumberFormat="1" applyFont="1" applyFill="1" applyBorder="1" applyAlignment="1">
      <alignment horizontal="center" vertical="center" wrapText="1"/>
    </xf>
    <xf numFmtId="9" fontId="61" fillId="0" borderId="28" xfId="0" applyNumberFormat="1" applyFont="1" applyFill="1" applyBorder="1" applyAlignment="1">
      <alignment horizontal="center" vertical="center"/>
    </xf>
    <xf numFmtId="4" fontId="61" fillId="0" borderId="28" xfId="102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188" fontId="61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24" fillId="0" borderId="16" xfId="147" applyFont="1" applyBorder="1" applyAlignment="1">
      <alignment horizontal="left" vertical="center" wrapText="1"/>
      <protection/>
    </xf>
    <xf numFmtId="0" fontId="1" fillId="0" borderId="17" xfId="147" applyFont="1" applyBorder="1" applyAlignment="1">
      <alignment vertical="center" wrapText="1"/>
      <protection/>
    </xf>
    <xf numFmtId="0" fontId="24" fillId="0" borderId="0" xfId="147" applyFont="1" applyAlignment="1">
      <alignment horizontal="left" vertical="top" wrapText="1"/>
      <protection/>
    </xf>
    <xf numFmtId="0" fontId="41" fillId="0" borderId="0" xfId="147" applyFont="1" applyAlignment="1">
      <alignment horizontal="left" vertical="top" wrapText="1"/>
      <protection/>
    </xf>
    <xf numFmtId="0" fontId="24" fillId="2" borderId="16" xfId="147" applyFont="1" applyFill="1" applyBorder="1" applyAlignment="1" quotePrefix="1">
      <alignment horizontal="left" wrapText="1"/>
      <protection/>
    </xf>
    <xf numFmtId="0" fontId="24" fillId="2" borderId="17" xfId="147" applyFont="1" applyFill="1" applyBorder="1" applyAlignment="1" quotePrefix="1">
      <alignment horizontal="left" wrapText="1"/>
      <protection/>
    </xf>
    <xf numFmtId="0" fontId="24" fillId="2" borderId="12" xfId="147" applyFont="1" applyFill="1" applyBorder="1" applyAlignment="1" quotePrefix="1">
      <alignment horizontal="left" wrapText="1"/>
      <protection/>
    </xf>
    <xf numFmtId="0" fontId="24" fillId="2" borderId="13" xfId="147" applyFont="1" applyFill="1" applyBorder="1" applyAlignment="1" quotePrefix="1">
      <alignment horizontal="left" vertical="center" wrapText="1"/>
      <protection/>
    </xf>
    <xf numFmtId="0" fontId="24" fillId="0" borderId="17" xfId="147" applyFont="1" applyBorder="1" applyAlignment="1">
      <alignment horizontal="left" vertical="center" wrapText="1"/>
      <protection/>
    </xf>
    <xf numFmtId="0" fontId="24" fillId="0" borderId="13" xfId="147" applyFont="1" applyBorder="1" applyAlignment="1" quotePrefix="1">
      <alignment horizontal="center" vertical="center" wrapText="1"/>
      <protection/>
    </xf>
    <xf numFmtId="0" fontId="4" fillId="0" borderId="13" xfId="147" applyFont="1" applyBorder="1" applyAlignment="1" quotePrefix="1">
      <alignment horizontal="center" wrapText="1"/>
      <protection/>
    </xf>
    <xf numFmtId="0" fontId="4" fillId="0" borderId="16" xfId="147" applyFont="1" applyBorder="1" applyAlignment="1" quotePrefix="1">
      <alignment horizontal="center" wrapText="1"/>
      <protection/>
    </xf>
    <xf numFmtId="0" fontId="24" fillId="0" borderId="17" xfId="147" applyFont="1" applyBorder="1" applyAlignment="1">
      <alignment vertical="center" wrapText="1"/>
      <protection/>
    </xf>
    <xf numFmtId="0" fontId="24" fillId="0" borderId="17" xfId="147" applyFont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/>
      <protection/>
    </xf>
    <xf numFmtId="0" fontId="24" fillId="2" borderId="16" xfId="147" applyFont="1" applyFill="1" applyBorder="1" applyAlignment="1">
      <alignment horizontal="left" vertical="center" wrapText="1"/>
      <protection/>
    </xf>
    <xf numFmtId="0" fontId="24" fillId="2" borderId="17" xfId="147" applyFont="1" applyFill="1" applyBorder="1" applyAlignment="1">
      <alignment vertical="center" wrapText="1"/>
      <protection/>
    </xf>
    <xf numFmtId="0" fontId="24" fillId="2" borderId="17" xfId="147" applyFont="1" applyFill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 wrapText="1"/>
      <protection/>
    </xf>
    <xf numFmtId="0" fontId="24" fillId="2" borderId="16" xfId="147" applyFont="1" applyFill="1" applyBorder="1" applyAlignment="1" quotePrefix="1">
      <alignment horizontal="left" vertical="center" wrapText="1"/>
      <protection/>
    </xf>
    <xf numFmtId="0" fontId="4" fillId="0" borderId="16" xfId="147" applyFont="1" applyBorder="1" applyAlignment="1" quotePrefix="1">
      <alignment horizontal="center" vertical="center" wrapText="1"/>
      <protection/>
    </xf>
    <xf numFmtId="0" fontId="4" fillId="0" borderId="17" xfId="147" applyFont="1" applyBorder="1" applyAlignment="1" quotePrefix="1">
      <alignment horizontal="center" vertical="center" wrapText="1"/>
      <protection/>
    </xf>
    <xf numFmtId="0" fontId="39" fillId="0" borderId="0" xfId="147" applyFont="1" applyAlignment="1">
      <alignment horizontal="center" vertical="center" wrapText="1"/>
      <protection/>
    </xf>
    <xf numFmtId="0" fontId="24" fillId="0" borderId="0" xfId="147" applyFont="1" applyAlignment="1">
      <alignment horizontal="left" vertical="center" wrapText="1"/>
      <protection/>
    </xf>
    <xf numFmtId="0" fontId="4" fillId="3" borderId="16" xfId="0" applyNumberFormat="1" applyFont="1" applyFill="1" applyBorder="1" applyAlignment="1" applyProtection="1">
      <alignment horizontal="center" vertical="center" wrapText="1"/>
      <protection/>
    </xf>
    <xf numFmtId="0" fontId="4" fillId="3" borderId="17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3" borderId="16" xfId="0" applyNumberFormat="1" applyFont="1" applyFill="1" applyBorder="1" applyAlignment="1" applyProtection="1">
      <alignment horizontal="center" vertical="center" wrapText="1"/>
      <protection/>
    </xf>
    <xf numFmtId="0" fontId="24" fillId="3" borderId="17" xfId="0" applyNumberFormat="1" applyFont="1" applyFill="1" applyBorder="1" applyAlignment="1" applyProtection="1">
      <alignment horizontal="center" vertical="center" wrapText="1"/>
      <protection/>
    </xf>
    <xf numFmtId="0" fontId="24" fillId="3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184" applyFont="1" applyFill="1" applyBorder="1" applyAlignment="1" quotePrefix="1">
      <alignment horizontal="left" vertical="center" wrapText="1"/>
    </xf>
    <xf numFmtId="0" fontId="31" fillId="0" borderId="12" xfId="184" applyFont="1" applyFill="1" applyBorder="1" applyAlignment="1" quotePrefix="1">
      <alignment horizontal="left" vertical="center" wrapText="1"/>
    </xf>
    <xf numFmtId="3" fontId="35" fillId="3" borderId="13" xfId="0" applyNumberFormat="1" applyFont="1" applyFill="1" applyBorder="1" applyAlignment="1">
      <alignment horizontal="center" vertical="center" wrapText="1"/>
    </xf>
    <xf numFmtId="3" fontId="36" fillId="3" borderId="13" xfId="0" applyNumberFormat="1" applyFont="1" applyFill="1" applyBorder="1" applyAlignment="1">
      <alignment horizontal="center" vertical="center" wrapText="1"/>
    </xf>
    <xf numFmtId="0" fontId="39" fillId="0" borderId="0" xfId="147" applyFont="1" applyFill="1" applyAlignment="1">
      <alignment horizontal="center" vertical="center" wrapText="1"/>
      <protection/>
    </xf>
    <xf numFmtId="0" fontId="26" fillId="0" borderId="0" xfId="147" applyFont="1" applyFill="1" applyAlignment="1">
      <alignment horizontal="center" vertical="center" wrapText="1"/>
      <protection/>
    </xf>
    <xf numFmtId="3" fontId="35" fillId="3" borderId="17" xfId="0" applyNumberFormat="1" applyFont="1" applyFill="1" applyBorder="1" applyAlignment="1">
      <alignment horizontal="center" vertical="center" wrapText="1"/>
    </xf>
    <xf numFmtId="3" fontId="36" fillId="3" borderId="17" xfId="0" applyNumberFormat="1" applyFont="1" applyFill="1" applyBorder="1" applyAlignment="1">
      <alignment horizontal="center" vertical="center" wrapText="1"/>
    </xf>
    <xf numFmtId="3" fontId="35" fillId="60" borderId="17" xfId="0" applyNumberFormat="1" applyFont="1" applyFill="1" applyBorder="1" applyAlignment="1">
      <alignment horizontal="center" vertical="center" wrapText="1"/>
    </xf>
    <xf numFmtId="3" fontId="36" fillId="60" borderId="17" xfId="0" applyNumberFormat="1" applyFont="1" applyFill="1" applyBorder="1" applyAlignment="1">
      <alignment horizontal="center" vertical="center" wrapText="1"/>
    </xf>
    <xf numFmtId="0" fontId="48" fillId="70" borderId="42" xfId="150" applyFont="1" applyFill="1" applyBorder="1" applyAlignment="1">
      <alignment horizontal="center" vertical="center" wrapText="1"/>
      <protection/>
    </xf>
    <xf numFmtId="0" fontId="48" fillId="70" borderId="23" xfId="150" applyFont="1" applyFill="1" applyBorder="1" applyAlignment="1">
      <alignment horizontal="center" vertical="center"/>
      <protection/>
    </xf>
    <xf numFmtId="0" fontId="49" fillId="70" borderId="23" xfId="150" applyFont="1" applyFill="1" applyBorder="1" applyAlignment="1">
      <alignment horizontal="center" vertical="center" wrapText="1"/>
      <protection/>
    </xf>
    <xf numFmtId="4" fontId="48" fillId="70" borderId="42" xfId="150" applyNumberFormat="1" applyFont="1" applyFill="1" applyBorder="1" applyAlignment="1">
      <alignment horizontal="center" vertical="center" wrapText="1"/>
      <protection/>
    </xf>
    <xf numFmtId="0" fontId="48" fillId="70" borderId="43" xfId="150" applyFont="1" applyFill="1" applyBorder="1" applyAlignment="1">
      <alignment horizontal="left" vertical="center"/>
      <protection/>
    </xf>
    <xf numFmtId="0" fontId="48" fillId="70" borderId="44" xfId="150" applyFont="1" applyFill="1" applyBorder="1" applyAlignment="1">
      <alignment horizontal="left" vertical="center"/>
      <protection/>
    </xf>
    <xf numFmtId="0" fontId="48" fillId="70" borderId="45" xfId="150" applyFont="1" applyFill="1" applyBorder="1" applyAlignment="1">
      <alignment horizontal="left" vertical="center"/>
      <protection/>
    </xf>
    <xf numFmtId="0" fontId="57" fillId="0" borderId="0" xfId="150" applyFont="1" applyFill="1" applyAlignment="1">
      <alignment horizontal="left"/>
      <protection/>
    </xf>
    <xf numFmtId="0" fontId="47" fillId="0" borderId="0" xfId="150" applyFont="1" applyFill="1" applyBorder="1" applyAlignment="1">
      <alignment horizontal="left" vertical="center"/>
      <protection/>
    </xf>
    <xf numFmtId="0" fontId="48" fillId="70" borderId="46" xfId="150" applyFont="1" applyFill="1" applyBorder="1" applyAlignment="1">
      <alignment horizontal="center" vertical="center" wrapText="1"/>
      <protection/>
    </xf>
    <xf numFmtId="0" fontId="48" fillId="70" borderId="47" xfId="150" applyFont="1" applyFill="1" applyBorder="1" applyAlignment="1">
      <alignment horizontal="center" vertical="center" wrapText="1"/>
      <protection/>
    </xf>
    <xf numFmtId="0" fontId="48" fillId="70" borderId="48" xfId="150" applyFont="1" applyFill="1" applyBorder="1" applyAlignment="1">
      <alignment horizontal="center" vertical="center" wrapText="1"/>
      <protection/>
    </xf>
    <xf numFmtId="0" fontId="49" fillId="70" borderId="42" xfId="150" applyFont="1" applyFill="1" applyBorder="1" applyAlignment="1">
      <alignment horizontal="center" vertical="center" wrapText="1"/>
      <protection/>
    </xf>
    <xf numFmtId="0" fontId="48" fillId="70" borderId="23" xfId="150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left" vertical="center"/>
    </xf>
    <xf numFmtId="0" fontId="57" fillId="0" borderId="36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</cellXfs>
  <cellStyles count="2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Bilješka 2" xfId="95"/>
    <cellStyle name="Calculation" xfId="96"/>
    <cellStyle name="Calculation 2" xfId="97"/>
    <cellStyle name="Check Cell" xfId="98"/>
    <cellStyle name="Check Cell 2" xfId="99"/>
    <cellStyle name="Comma" xfId="100"/>
    <cellStyle name="Comma [0]" xfId="101"/>
    <cellStyle name="Comma 2" xfId="102"/>
    <cellStyle name="Currency" xfId="103"/>
    <cellStyle name="Currency [0]" xfId="104"/>
    <cellStyle name="Dobro 2" xfId="105"/>
    <cellStyle name="Emphasis 1" xfId="106"/>
    <cellStyle name="Emphasis 2" xfId="107"/>
    <cellStyle name="Emphasis 3" xfId="108"/>
    <cellStyle name="Explanatory Text" xfId="109"/>
    <cellStyle name="Followed Hyperlink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" xfId="121"/>
    <cellStyle name="Input" xfId="122"/>
    <cellStyle name="Input 2" xfId="123"/>
    <cellStyle name="Isticanje1 2" xfId="124"/>
    <cellStyle name="Isticanje2 2" xfId="125"/>
    <cellStyle name="Isticanje3 2" xfId="126"/>
    <cellStyle name="Isticanje4 2" xfId="127"/>
    <cellStyle name="Isticanje5 2" xfId="128"/>
    <cellStyle name="Isticanje6 2" xfId="129"/>
    <cellStyle name="Izlaz 2" xfId="130"/>
    <cellStyle name="Izračun 2" xfId="131"/>
    <cellStyle name="Linked Cell" xfId="132"/>
    <cellStyle name="Linked Cell 2" xfId="133"/>
    <cellStyle name="Loše 2" xfId="134"/>
    <cellStyle name="Naslov 1 2" xfId="135"/>
    <cellStyle name="Naslov 2 2" xfId="136"/>
    <cellStyle name="Naslov 3 2" xfId="137"/>
    <cellStyle name="Naslov 4 2" xfId="138"/>
    <cellStyle name="Neutral" xfId="139"/>
    <cellStyle name="Neutral 2" xfId="140"/>
    <cellStyle name="Neutralno 2" xfId="141"/>
    <cellStyle name="Normal 2" xfId="142"/>
    <cellStyle name="Normal 3" xfId="143"/>
    <cellStyle name="Normal 4" xfId="144"/>
    <cellStyle name="Normal 5" xfId="145"/>
    <cellStyle name="Normalno 2" xfId="146"/>
    <cellStyle name="Normalno 3" xfId="147"/>
    <cellStyle name="Note" xfId="148"/>
    <cellStyle name="Note 2" xfId="149"/>
    <cellStyle name="Obično_Izdana fin.jamstva 2003." xfId="150"/>
    <cellStyle name="Obično_Izdana fin.jamstva 2003. 2" xfId="151"/>
    <cellStyle name="Output" xfId="152"/>
    <cellStyle name="Output 2" xfId="153"/>
    <cellStyle name="Percent" xfId="154"/>
    <cellStyle name="Povezana ćelija 2" xfId="155"/>
    <cellStyle name="Provjera ćelije 2" xfId="156"/>
    <cellStyle name="SAPBEXaggData" xfId="157"/>
    <cellStyle name="SAPBEXaggDataEmph" xfId="158"/>
    <cellStyle name="SAPBEXaggItem" xfId="159"/>
    <cellStyle name="SAPBEXaggItem 2" xfId="160"/>
    <cellStyle name="SAPBEXaggItemX" xfId="161"/>
    <cellStyle name="SAPBEXchaText" xfId="162"/>
    <cellStyle name="SAPBEXchaText 2" xfId="163"/>
    <cellStyle name="SAPBEXexcBad7" xfId="164"/>
    <cellStyle name="SAPBEXexcBad8" xfId="165"/>
    <cellStyle name="SAPBEXexcBad9" xfId="166"/>
    <cellStyle name="SAPBEXexcCritical4" xfId="167"/>
    <cellStyle name="SAPBEXexcCritical5" xfId="168"/>
    <cellStyle name="SAPBEXexcCritical6" xfId="169"/>
    <cellStyle name="SAPBEXexcGood1" xfId="170"/>
    <cellStyle name="SAPBEXexcGood2" xfId="171"/>
    <cellStyle name="SAPBEXexcGood3" xfId="172"/>
    <cellStyle name="SAPBEXfilterDrill" xfId="173"/>
    <cellStyle name="SAPBEXfilterDrill 2" xfId="174"/>
    <cellStyle name="SAPBEXfilterItem" xfId="175"/>
    <cellStyle name="SAPBEXfilterItem 2" xfId="176"/>
    <cellStyle name="SAPBEXfilterText" xfId="177"/>
    <cellStyle name="SAPBEXfilterText 2" xfId="178"/>
    <cellStyle name="SAPBEXformats" xfId="179"/>
    <cellStyle name="SAPBEXheaderItem" xfId="180"/>
    <cellStyle name="SAPBEXheaderItem 2" xfId="181"/>
    <cellStyle name="SAPBEXheaderText" xfId="182"/>
    <cellStyle name="SAPBEXheaderText 2" xfId="183"/>
    <cellStyle name="SAPBEXHLevel0" xfId="184"/>
    <cellStyle name="SAPBEXHLevel0 2" xfId="185"/>
    <cellStyle name="SAPBEXHLevel0X" xfId="186"/>
    <cellStyle name="SAPBEXHLevel1" xfId="187"/>
    <cellStyle name="SAPBEXHLevel1 2" xfId="188"/>
    <cellStyle name="SAPBEXHLevel1X" xfId="189"/>
    <cellStyle name="SAPBEXHLevel2" xfId="190"/>
    <cellStyle name="SAPBEXHLevel2 2" xfId="191"/>
    <cellStyle name="SAPBEXHLevel2X" xfId="192"/>
    <cellStyle name="SAPBEXHLevel3" xfId="193"/>
    <cellStyle name="SAPBEXHLevel3 2" xfId="194"/>
    <cellStyle name="SAPBEXHLevel3X" xfId="195"/>
    <cellStyle name="SAPBEXinputData" xfId="196"/>
    <cellStyle name="SAPBEXItemHeader" xfId="197"/>
    <cellStyle name="SAPBEXresData" xfId="198"/>
    <cellStyle name="SAPBEXresDataEmph" xfId="199"/>
    <cellStyle name="SAPBEXresDataEmph 2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 2" xfId="206"/>
    <cellStyle name="SAPBEXstdItemX" xfId="207"/>
    <cellStyle name="SAPBEXtitle" xfId="208"/>
    <cellStyle name="SAPBEXtitle 2" xfId="209"/>
    <cellStyle name="SAPBEXunassignedItem" xfId="210"/>
    <cellStyle name="SAPBEXunassignedItem 2" xfId="211"/>
    <cellStyle name="SAPBEXundefined" xfId="212"/>
    <cellStyle name="Sheet Title" xfId="213"/>
    <cellStyle name="Tekst upozorenja 2" xfId="214"/>
    <cellStyle name="Title" xfId="215"/>
    <cellStyle name="Total" xfId="216"/>
    <cellStyle name="Total 2" xfId="217"/>
    <cellStyle name="Ukupni zbroj 2" xfId="218"/>
    <cellStyle name="Unos 2" xfId="219"/>
    <cellStyle name="Warning Text" xfId="220"/>
    <cellStyle name="Warning Text 2" xfId="221"/>
    <cellStyle name="Zarez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1057275</xdr:colOff>
      <xdr:row>4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1229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133350</xdr:colOff>
      <xdr:row>3</xdr:row>
      <xdr:rowOff>123825</xdr:rowOff>
    </xdr:to>
    <xdr:pic macro="[1]!DesignIconClicked">
      <xdr:nvPicPr>
        <xdr:cNvPr id="2" name="BEx9AQAY3O9S3SSLGGL0V3OLIXOJ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0</xdr:rowOff>
    </xdr:from>
    <xdr:to>
      <xdr:col>1</xdr:col>
      <xdr:colOff>247650</xdr:colOff>
      <xdr:row>4</xdr:row>
      <xdr:rowOff>123825</xdr:rowOff>
    </xdr:to>
    <xdr:pic macro="[1]!DesignIconClicked">
      <xdr:nvPicPr>
        <xdr:cNvPr id="3" name="BExD9ZUOBN2YULW54R52DQJZW84F" descr="Collap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7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6</xdr:row>
      <xdr:rowOff>133350</xdr:rowOff>
    </xdr:to>
    <xdr:pic macro="[1]!DesignIconClicked">
      <xdr:nvPicPr>
        <xdr:cNvPr id="1" name="BExQHW0TSA3K2AO4CIV2EO1T5SIE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76200</xdr:colOff>
      <xdr:row>1</xdr:row>
      <xdr:rowOff>57150</xdr:rowOff>
    </xdr:to>
    <xdr:pic macro="[1]!DesignIconClicked">
      <xdr:nvPicPr>
        <xdr:cNvPr id="2" name="BExH2O6U3KVLK2QWQ3VPPL8J0IE7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85725</xdr:rowOff>
    </xdr:from>
    <xdr:to>
      <xdr:col>0</xdr:col>
      <xdr:colOff>76200</xdr:colOff>
      <xdr:row>1</xdr:row>
      <xdr:rowOff>133350</xdr:rowOff>
    </xdr:to>
    <xdr:pic macro="[1]!DesignIconClicked">
      <xdr:nvPicPr>
        <xdr:cNvPr id="3" name="BExKL8UEKE94L1EKPI32D3MJRF2F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76200</xdr:colOff>
      <xdr:row>1</xdr:row>
      <xdr:rowOff>57150</xdr:rowOff>
    </xdr:to>
    <xdr:pic macro="[1]!DesignIconClicked">
      <xdr:nvPicPr>
        <xdr:cNvPr id="4" name="BExB25SO23ZKBLTLFVDU8YE512KH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76200</xdr:colOff>
      <xdr:row>1</xdr:row>
      <xdr:rowOff>133350</xdr:rowOff>
    </xdr:to>
    <xdr:pic macro="[1]!DesignIconClicked">
      <xdr:nvPicPr>
        <xdr:cNvPr id="5" name="BExIT2IT6HU7R74ML4CZXBBVLSWZ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9DKCKZLKI1P4LT3EK5QKR8WAZ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B6PA6P4U831OWA1P5FTRNUG6B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7GFEMTSNOXP1W6Z5PIC7FYVS4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U6T76YJAUGQ4VG9IZJV0B4RT1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57150</xdr:rowOff>
    </xdr:to>
    <xdr:pic macro="[1]!DesignIconClicked">
      <xdr:nvPicPr>
        <xdr:cNvPr id="10" name="BExOF1XRHUB8VP1V4YVWBNYVDE88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133350</xdr:rowOff>
    </xdr:to>
    <xdr:pic macro="[1]!DesignIconClicked">
      <xdr:nvPicPr>
        <xdr:cNvPr id="11" name="BExZW1Y2BSLSVUC7YP7BMFZ3PN7B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66675</xdr:colOff>
      <xdr:row>0</xdr:row>
      <xdr:rowOff>57150</xdr:rowOff>
    </xdr:to>
    <xdr:pic macro="[1]!DesignIconClicked">
      <xdr:nvPicPr>
        <xdr:cNvPr id="12" name="BExMFRZ6VWBWDS1H4H60ZZ5IYH1J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66675</xdr:colOff>
      <xdr:row>0</xdr:row>
      <xdr:rowOff>133350</xdr:rowOff>
    </xdr:to>
    <xdr:pic macro="[1]!DesignIconClicked">
      <xdr:nvPicPr>
        <xdr:cNvPr id="13" name="BExOAPSO4ZBIFLXFIBU3YCBZYONX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66675</xdr:colOff>
      <xdr:row>0</xdr:row>
      <xdr:rowOff>57150</xdr:rowOff>
    </xdr:to>
    <xdr:pic macro="[1]!DesignIconClicked">
      <xdr:nvPicPr>
        <xdr:cNvPr id="14" name="BExQ8A0R3EXW3Q4K2TKATYM28TD4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66675</xdr:colOff>
      <xdr:row>0</xdr:row>
      <xdr:rowOff>133350</xdr:rowOff>
    </xdr:to>
    <xdr:pic macro="[1]!DesignIconClicked">
      <xdr:nvPicPr>
        <xdr:cNvPr id="15" name="BExONA6XNOODCLIROJMS6LZZVYPC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7</xdr:col>
      <xdr:colOff>76200</xdr:colOff>
      <xdr:row>0</xdr:row>
      <xdr:rowOff>57150</xdr:rowOff>
    </xdr:to>
    <xdr:pic macro="[1]!DesignIconClicked">
      <xdr:nvPicPr>
        <xdr:cNvPr id="16" name="BExOJ2P13XF52FG95O8IODAXJPH6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76200</xdr:colOff>
      <xdr:row>0</xdr:row>
      <xdr:rowOff>133350</xdr:rowOff>
    </xdr:to>
    <xdr:pic macro="[1]!DesignIconClicked">
      <xdr:nvPicPr>
        <xdr:cNvPr id="17" name="BEx9D5NWAZ9O2AE5H6CMA14HFPJU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18" name="BExDA6AKTMNSVI9V3U623Y6AP9WF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</xdr:row>
      <xdr:rowOff>0</xdr:rowOff>
    </xdr:from>
    <xdr:to>
      <xdr:col>0</xdr:col>
      <xdr:colOff>361950</xdr:colOff>
      <xdr:row>3</xdr:row>
      <xdr:rowOff>123825</xdr:rowOff>
    </xdr:to>
    <xdr:pic macro="[1]!DesignIconClicked">
      <xdr:nvPicPr>
        <xdr:cNvPr id="19" name="BExU40NBANI25695BDJ7EA1VAVHI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0</xdr:rowOff>
    </xdr:from>
    <xdr:to>
      <xdr:col>0</xdr:col>
      <xdr:colOff>476250</xdr:colOff>
      <xdr:row>4</xdr:row>
      <xdr:rowOff>123825</xdr:rowOff>
    </xdr:to>
    <xdr:pic macro="[1]!DesignIconClicked">
      <xdr:nvPicPr>
        <xdr:cNvPr id="20" name="BExZRGD1TOQ4Q48KGC9A2XUN59UK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5</xdr:row>
      <xdr:rowOff>0</xdr:rowOff>
    </xdr:from>
    <xdr:to>
      <xdr:col>0</xdr:col>
      <xdr:colOff>590550</xdr:colOff>
      <xdr:row>5</xdr:row>
      <xdr:rowOff>123825</xdr:rowOff>
    </xdr:to>
    <xdr:pic macro="[1]!DesignIconClicked">
      <xdr:nvPicPr>
        <xdr:cNvPr id="21" name="BEx9ES3V8HHMR293VZ0P5IL5WCM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2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6</xdr:row>
      <xdr:rowOff>0</xdr:rowOff>
    </xdr:from>
    <xdr:to>
      <xdr:col>0</xdr:col>
      <xdr:colOff>590550</xdr:colOff>
      <xdr:row>6</xdr:row>
      <xdr:rowOff>123825</xdr:rowOff>
    </xdr:to>
    <xdr:pic macro="[1]!DesignIconClicked">
      <xdr:nvPicPr>
        <xdr:cNvPr id="22" name="BEx1WRR7SVXL6AXDU6HS6MYF9PM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4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7</xdr:row>
      <xdr:rowOff>133350</xdr:rowOff>
    </xdr:to>
    <xdr:pic macro="[1]!DesignIconClicked">
      <xdr:nvPicPr>
        <xdr:cNvPr id="1" name="BExB2TMJEDEOK7P8F6238X4H0YQ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133350</xdr:colOff>
      <xdr:row>2</xdr:row>
      <xdr:rowOff>123825</xdr:rowOff>
    </xdr:to>
    <xdr:pic macro="[1]!DesignIconClicked">
      <xdr:nvPicPr>
        <xdr:cNvPr id="2" name="BEx9AKGGUBYK57U6MB0O63BC81AU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3" name="BExXRUEV07IL63TRH9O0628JPPH3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0</xdr:rowOff>
    </xdr:from>
    <xdr:to>
      <xdr:col>0</xdr:col>
      <xdr:colOff>361950</xdr:colOff>
      <xdr:row>4</xdr:row>
      <xdr:rowOff>123825</xdr:rowOff>
    </xdr:to>
    <xdr:pic macro="[1]!DesignIconClicked">
      <xdr:nvPicPr>
        <xdr:cNvPr id="4" name="BExKT0WT3NQBEXU9V08WQHYFSET3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1628775</xdr:colOff>
      <xdr:row>0</xdr:row>
      <xdr:rowOff>133350</xdr:rowOff>
    </xdr:to>
    <xdr:pic macro="[1]!DesignIconClicked">
      <xdr:nvPicPr>
        <xdr:cNvPr id="1" name="BExXPVZBBFZB568F3K3WIUDXZVS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9.33203125" defaultRowHeight="11.25"/>
  <cols>
    <col min="1" max="1" width="8.83203125" style="0" customWidth="1"/>
    <col min="2" max="2" width="13.83203125" style="0" customWidth="1"/>
    <col min="3" max="3" width="41.83203125" style="0" customWidth="1"/>
    <col min="4" max="4" width="18.83203125" style="0" customWidth="1"/>
    <col min="5" max="5" width="28.83203125" style="0" customWidth="1"/>
    <col min="7" max="9" width="17.83203125" style="0" customWidth="1"/>
    <col min="10" max="10" width="25.83203125" style="0" customWidth="1"/>
    <col min="11" max="46" width="9.33203125" style="21" customWidth="1"/>
  </cols>
  <sheetData>
    <row r="1" spans="1:10" s="294" customFormat="1" ht="18.75">
      <c r="A1" s="343" t="s">
        <v>243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1.25">
      <c r="A2" s="21"/>
      <c r="B2" s="217"/>
      <c r="C2" s="218"/>
      <c r="D2" s="21"/>
      <c r="E2" s="21"/>
      <c r="F2" s="21"/>
      <c r="G2" s="219"/>
      <c r="H2" s="219"/>
      <c r="I2" s="219"/>
      <c r="J2" s="219"/>
    </row>
    <row r="3" spans="1:10" ht="20.25">
      <c r="A3" s="350" t="s">
        <v>218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ht="20.25" thickBot="1">
      <c r="A4" s="351"/>
      <c r="B4" s="351"/>
      <c r="C4" s="351"/>
      <c r="D4" s="351"/>
      <c r="E4" s="351"/>
      <c r="F4" s="351"/>
      <c r="G4" s="351"/>
      <c r="H4" s="351"/>
      <c r="I4" s="351"/>
      <c r="J4" s="351"/>
    </row>
    <row r="5" spans="1:10" ht="21" thickBot="1" thickTop="1">
      <c r="A5" s="220"/>
      <c r="B5" s="352"/>
      <c r="C5" s="352"/>
      <c r="D5" s="221"/>
      <c r="E5" s="221"/>
      <c r="F5" s="353" t="s">
        <v>219</v>
      </c>
      <c r="G5" s="354"/>
      <c r="H5" s="354"/>
      <c r="I5" s="354"/>
      <c r="J5" s="355"/>
    </row>
    <row r="6" spans="1:10" ht="68.25" customHeight="1" thickBot="1">
      <c r="A6" s="222" t="s">
        <v>220</v>
      </c>
      <c r="B6" s="223" t="s">
        <v>221</v>
      </c>
      <c r="C6" s="224" t="s">
        <v>210</v>
      </c>
      <c r="D6" s="223" t="s">
        <v>222</v>
      </c>
      <c r="E6" s="225" t="s">
        <v>207</v>
      </c>
      <c r="F6" s="226" t="s">
        <v>223</v>
      </c>
      <c r="G6" s="223" t="s">
        <v>224</v>
      </c>
      <c r="H6" s="224" t="s">
        <v>225</v>
      </c>
      <c r="I6" s="224" t="s">
        <v>226</v>
      </c>
      <c r="J6" s="227" t="s">
        <v>227</v>
      </c>
    </row>
    <row r="7" spans="1:10" ht="19.5" thickBot="1">
      <c r="A7" s="228"/>
      <c r="B7" s="229"/>
      <c r="C7" s="228" t="s">
        <v>228</v>
      </c>
      <c r="D7" s="229"/>
      <c r="E7" s="230"/>
      <c r="F7" s="231"/>
      <c r="G7" s="232"/>
      <c r="H7" s="233"/>
      <c r="I7" s="233"/>
      <c r="J7" s="234"/>
    </row>
    <row r="8" spans="1:10" ht="19.5" thickBot="1">
      <c r="A8" s="230"/>
      <c r="B8" s="235"/>
      <c r="C8" s="236"/>
      <c r="D8" s="235"/>
      <c r="E8" s="236"/>
      <c r="F8" s="236"/>
      <c r="G8" s="237"/>
      <c r="H8" s="238"/>
      <c r="I8" s="238"/>
      <c r="J8" s="239"/>
    </row>
    <row r="9" spans="1:10" ht="19.5" thickBot="1">
      <c r="A9" s="230"/>
      <c r="B9" s="235"/>
      <c r="C9" s="236"/>
      <c r="D9" s="235"/>
      <c r="E9" s="236"/>
      <c r="F9" s="236"/>
      <c r="G9" s="237"/>
      <c r="H9" s="238"/>
      <c r="I9" s="238"/>
      <c r="J9" s="239"/>
    </row>
    <row r="10" spans="1:10" ht="19.5" thickBot="1">
      <c r="A10" s="356" t="s">
        <v>229</v>
      </c>
      <c r="B10" s="357"/>
      <c r="C10" s="357"/>
      <c r="D10" s="357"/>
      <c r="E10" s="357"/>
      <c r="F10" s="240"/>
      <c r="G10" s="241"/>
      <c r="H10" s="241"/>
      <c r="I10" s="241"/>
      <c r="J10" s="242"/>
    </row>
    <row r="11" spans="1:10" ht="11.25">
      <c r="A11" s="243"/>
      <c r="B11" s="244"/>
      <c r="C11" s="245"/>
      <c r="D11" s="243"/>
      <c r="E11" s="243"/>
      <c r="F11" s="243"/>
      <c r="G11" s="246"/>
      <c r="H11" s="246"/>
      <c r="I11" s="246"/>
      <c r="J11" s="246"/>
    </row>
    <row r="12" spans="2:10" s="21" customFormat="1" ht="11.25">
      <c r="B12" s="217"/>
      <c r="C12" s="218"/>
      <c r="D12" s="72"/>
      <c r="G12" s="247"/>
      <c r="H12" s="219"/>
      <c r="I12" s="219"/>
      <c r="J12" s="219"/>
    </row>
    <row r="13" s="21" customFormat="1" ht="11.25"/>
    <row r="14" s="21" customFormat="1" ht="11.25"/>
    <row r="15" s="21" customFormat="1" ht="11.25"/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</sheetData>
  <sheetProtection/>
  <mergeCells count="6">
    <mergeCell ref="A1:J1"/>
    <mergeCell ref="A3:J3"/>
    <mergeCell ref="A4:J4"/>
    <mergeCell ref="B5:C5"/>
    <mergeCell ref="F5:J5"/>
    <mergeCell ref="A10:E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Q1">
      <selection activeCell="H23" sqref="H23"/>
    </sheetView>
  </sheetViews>
  <sheetFormatPr defaultColWidth="9.33203125" defaultRowHeight="11.25"/>
  <cols>
    <col min="1" max="1" width="8.16015625" style="0" customWidth="1"/>
    <col min="2" max="2" width="25.83203125" style="0" customWidth="1"/>
    <col min="3" max="3" width="19.33203125" style="0" customWidth="1"/>
    <col min="4" max="4" width="16.83203125" style="0" customWidth="1"/>
    <col min="5" max="5" width="28.66015625" style="0" customWidth="1"/>
    <col min="6" max="6" width="15.5" style="0" customWidth="1"/>
    <col min="7" max="7" width="31.83203125" style="0" customWidth="1"/>
    <col min="9" max="9" width="11.5" style="0" customWidth="1"/>
    <col min="10" max="10" width="13.33203125" style="0" customWidth="1"/>
    <col min="11" max="11" width="25.5" style="0" customWidth="1"/>
    <col min="12" max="12" width="33.83203125" style="0" customWidth="1"/>
    <col min="13" max="49" width="9.33203125" style="21" customWidth="1"/>
  </cols>
  <sheetData>
    <row r="1" spans="1:10" s="21" customFormat="1" ht="21" customHeight="1">
      <c r="A1" s="343" t="s">
        <v>243</v>
      </c>
      <c r="B1" s="343"/>
      <c r="C1" s="343"/>
      <c r="D1" s="343"/>
      <c r="E1" s="343"/>
      <c r="F1" s="343"/>
      <c r="G1" s="343"/>
      <c r="H1" s="343"/>
      <c r="I1" s="343"/>
      <c r="J1" s="343"/>
    </row>
    <row r="2" s="21" customFormat="1" ht="11.25"/>
    <row r="3" spans="1:12" s="21" customFormat="1" ht="18.75">
      <c r="A3" s="358" t="s">
        <v>230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1:12" s="21" customFormat="1" ht="19.5" thickBo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ht="69.75" customHeight="1">
      <c r="A5" s="249" t="s">
        <v>231</v>
      </c>
      <c r="B5" s="250" t="s">
        <v>232</v>
      </c>
      <c r="C5" s="250" t="s">
        <v>233</v>
      </c>
      <c r="D5" s="250" t="s">
        <v>234</v>
      </c>
      <c r="E5" s="250" t="s">
        <v>235</v>
      </c>
      <c r="F5" s="250" t="s">
        <v>236</v>
      </c>
      <c r="G5" s="250" t="s">
        <v>237</v>
      </c>
      <c r="H5" s="250" t="s">
        <v>211</v>
      </c>
      <c r="I5" s="250" t="s">
        <v>238</v>
      </c>
      <c r="J5" s="250" t="s">
        <v>239</v>
      </c>
      <c r="K5" s="250" t="s">
        <v>240</v>
      </c>
      <c r="L5" s="250" t="s">
        <v>241</v>
      </c>
    </row>
    <row r="6" spans="1:12" ht="11.25">
      <c r="A6" s="251">
        <v>1</v>
      </c>
      <c r="B6" s="252">
        <v>2</v>
      </c>
      <c r="C6" s="252">
        <v>3</v>
      </c>
      <c r="D6" s="252">
        <v>4</v>
      </c>
      <c r="E6" s="252">
        <v>5</v>
      </c>
      <c r="F6" s="252">
        <v>6</v>
      </c>
      <c r="G6" s="252">
        <v>7</v>
      </c>
      <c r="H6" s="252">
        <v>8</v>
      </c>
      <c r="I6" s="252">
        <v>9</v>
      </c>
      <c r="J6" s="252">
        <v>10</v>
      </c>
      <c r="K6" s="252">
        <v>11</v>
      </c>
      <c r="L6" s="252">
        <v>12</v>
      </c>
    </row>
    <row r="7" spans="1:12" s="21" customFormat="1" ht="15">
      <c r="A7" s="253">
        <v>1</v>
      </c>
      <c r="B7" s="254"/>
      <c r="C7" s="255"/>
      <c r="D7" s="256"/>
      <c r="E7" s="257"/>
      <c r="F7" s="257"/>
      <c r="G7" s="258"/>
      <c r="H7" s="258"/>
      <c r="I7" s="259"/>
      <c r="J7" s="260"/>
      <c r="K7" s="261"/>
      <c r="L7" s="261"/>
    </row>
    <row r="8" spans="1:12" s="21" customFormat="1" ht="15">
      <c r="A8" s="253">
        <v>2</v>
      </c>
      <c r="B8" s="254"/>
      <c r="C8" s="255"/>
      <c r="D8" s="256"/>
      <c r="E8" s="257"/>
      <c r="F8" s="257"/>
      <c r="G8" s="258"/>
      <c r="H8" s="258"/>
      <c r="I8" s="259"/>
      <c r="J8" s="260"/>
      <c r="K8" s="261"/>
      <c r="L8" s="261"/>
    </row>
    <row r="9" spans="1:12" s="21" customFormat="1" ht="15">
      <c r="A9" s="262">
        <v>3</v>
      </c>
      <c r="B9" s="263"/>
      <c r="C9" s="264"/>
      <c r="D9" s="260"/>
      <c r="E9" s="257"/>
      <c r="F9" s="257"/>
      <c r="G9" s="258"/>
      <c r="H9" s="258"/>
      <c r="I9" s="259"/>
      <c r="J9" s="260"/>
      <c r="K9" s="261"/>
      <c r="L9" s="261"/>
    </row>
    <row r="10" spans="1:12" s="21" customFormat="1" ht="15">
      <c r="A10" s="253">
        <v>4</v>
      </c>
      <c r="B10" s="265"/>
      <c r="C10" s="255"/>
      <c r="D10" s="266"/>
      <c r="E10" s="267"/>
      <c r="F10" s="267"/>
      <c r="G10" s="258"/>
      <c r="H10" s="258"/>
      <c r="I10" s="268"/>
      <c r="J10" s="263"/>
      <c r="K10" s="269"/>
      <c r="L10" s="270"/>
    </row>
    <row r="11" spans="1:12" s="21" customFormat="1" ht="15">
      <c r="A11" s="253">
        <v>5</v>
      </c>
      <c r="B11" s="271"/>
      <c r="C11" s="255"/>
      <c r="D11" s="266"/>
      <c r="E11" s="267"/>
      <c r="F11" s="267"/>
      <c r="G11" s="272"/>
      <c r="H11" s="272"/>
      <c r="I11" s="254"/>
      <c r="J11" s="266"/>
      <c r="K11" s="273"/>
      <c r="L11" s="273"/>
    </row>
    <row r="12" spans="1:12" s="21" customFormat="1" ht="15">
      <c r="A12" s="253">
        <v>6</v>
      </c>
      <c r="B12" s="254"/>
      <c r="C12" s="274"/>
      <c r="D12" s="275"/>
      <c r="E12" s="257"/>
      <c r="F12" s="267"/>
      <c r="G12" s="258"/>
      <c r="H12" s="258"/>
      <c r="I12" s="254"/>
      <c r="J12" s="276"/>
      <c r="K12" s="270"/>
      <c r="L12" s="270"/>
    </row>
    <row r="13" spans="1:12" s="21" customFormat="1" ht="15">
      <c r="A13" s="253">
        <v>7</v>
      </c>
      <c r="B13" s="277"/>
      <c r="C13" s="278"/>
      <c r="D13" s="279"/>
      <c r="E13" s="254"/>
      <c r="F13" s="280"/>
      <c r="G13" s="281"/>
      <c r="H13" s="281"/>
      <c r="I13" s="282"/>
      <c r="J13" s="277"/>
      <c r="K13" s="273"/>
      <c r="L13" s="273"/>
    </row>
    <row r="14" spans="1:12" s="21" customFormat="1" ht="15.75" thickBot="1">
      <c r="A14" s="283">
        <v>8</v>
      </c>
      <c r="B14" s="284"/>
      <c r="C14" s="285"/>
      <c r="D14" s="286"/>
      <c r="E14" s="287"/>
      <c r="F14" s="288"/>
      <c r="G14" s="289"/>
      <c r="H14" s="289"/>
      <c r="I14" s="290"/>
      <c r="J14" s="286"/>
      <c r="K14" s="291"/>
      <c r="L14" s="291"/>
    </row>
    <row r="15" spans="1:12" s="21" customFormat="1" ht="15">
      <c r="A15" s="292" t="s">
        <v>242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3"/>
      <c r="L15" s="293"/>
    </row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  <row r="165" s="21" customFormat="1" ht="11.25"/>
    <row r="166" s="21" customFormat="1" ht="11.25"/>
    <row r="167" s="21" customFormat="1" ht="11.25"/>
    <row r="168" s="21" customFormat="1" ht="11.25"/>
    <row r="169" s="21" customFormat="1" ht="11.25"/>
    <row r="170" s="21" customFormat="1" ht="11.25"/>
    <row r="171" s="21" customFormat="1" ht="11.25"/>
    <row r="172" s="21" customFormat="1" ht="11.25"/>
    <row r="173" s="21" customFormat="1" ht="11.25"/>
    <row r="174" s="21" customFormat="1" ht="11.25"/>
    <row r="175" s="21" customFormat="1" ht="11.25"/>
    <row r="176" s="21" customFormat="1" ht="11.25"/>
    <row r="177" s="21" customFormat="1" ht="11.25"/>
    <row r="178" s="21" customFormat="1" ht="11.25"/>
    <row r="179" s="21" customFormat="1" ht="11.25"/>
    <row r="180" s="21" customFormat="1" ht="11.25"/>
    <row r="181" s="21" customFormat="1" ht="11.25"/>
    <row r="182" s="21" customFormat="1" ht="11.25"/>
    <row r="183" s="21" customFormat="1" ht="11.25"/>
    <row r="184" s="21" customFormat="1" ht="11.25"/>
    <row r="185" s="21" customFormat="1" ht="11.25"/>
    <row r="186" s="21" customFormat="1" ht="11.25"/>
    <row r="187" s="21" customFormat="1" ht="11.25"/>
    <row r="188" s="21" customFormat="1" ht="11.25"/>
    <row r="189" s="21" customFormat="1" ht="11.25"/>
    <row r="190" s="21" customFormat="1" ht="11.25"/>
    <row r="191" s="21" customFormat="1" ht="11.25"/>
    <row r="192" s="21" customFormat="1" ht="11.25"/>
    <row r="193" s="21" customFormat="1" ht="11.25"/>
    <row r="194" s="21" customFormat="1" ht="11.25"/>
    <row r="195" s="21" customFormat="1" ht="11.25"/>
    <row r="196" s="21" customFormat="1" ht="11.25"/>
    <row r="197" s="21" customFormat="1" ht="11.25"/>
    <row r="198" s="21" customFormat="1" ht="11.25"/>
    <row r="199" s="21" customFormat="1" ht="11.25"/>
    <row r="200" s="21" customFormat="1" ht="11.25"/>
    <row r="201" s="21" customFormat="1" ht="11.25"/>
    <row r="202" s="21" customFormat="1" ht="11.25"/>
    <row r="203" s="21" customFormat="1" ht="11.25"/>
    <row r="204" s="21" customFormat="1" ht="11.25"/>
    <row r="205" s="21" customFormat="1" ht="11.25"/>
    <row r="206" s="21" customFormat="1" ht="11.25"/>
    <row r="207" s="21" customFormat="1" ht="11.25"/>
    <row r="208" s="21" customFormat="1" ht="11.25"/>
    <row r="209" s="21" customFormat="1" ht="11.25"/>
    <row r="210" s="21" customFormat="1" ht="11.25"/>
    <row r="211" s="21" customFormat="1" ht="11.25"/>
    <row r="212" s="21" customFormat="1" ht="11.25"/>
    <row r="213" s="21" customFormat="1" ht="11.25"/>
    <row r="214" s="21" customFormat="1" ht="11.25"/>
    <row r="215" s="21" customFormat="1" ht="11.25"/>
    <row r="216" s="21" customFormat="1" ht="11.25"/>
    <row r="217" s="21" customFormat="1" ht="11.25"/>
    <row r="218" s="21" customFormat="1" ht="11.25"/>
    <row r="219" s="21" customFormat="1" ht="11.25"/>
    <row r="220" s="21" customFormat="1" ht="11.25"/>
    <row r="221" s="21" customFormat="1" ht="11.25"/>
    <row r="222" s="21" customFormat="1" ht="11.25"/>
    <row r="223" s="21" customFormat="1" ht="11.25"/>
    <row r="224" s="21" customFormat="1" ht="11.25"/>
    <row r="225" s="21" customFormat="1" ht="11.25"/>
    <row r="226" s="21" customFormat="1" ht="11.25"/>
    <row r="227" s="21" customFormat="1" ht="11.25"/>
    <row r="228" s="21" customFormat="1" ht="11.25"/>
    <row r="229" s="21" customFormat="1" ht="11.25"/>
    <row r="230" s="21" customFormat="1" ht="11.25"/>
    <row r="231" s="21" customFormat="1" ht="11.25"/>
    <row r="232" s="21" customFormat="1" ht="11.25"/>
    <row r="233" s="21" customFormat="1" ht="11.25"/>
    <row r="234" s="21" customFormat="1" ht="11.25"/>
    <row r="235" s="21" customFormat="1" ht="11.25"/>
    <row r="236" s="21" customFormat="1" ht="11.25"/>
    <row r="237" s="21" customFormat="1" ht="11.25"/>
    <row r="238" s="21" customFormat="1" ht="11.25"/>
    <row r="239" s="21" customFormat="1" ht="11.25"/>
    <row r="240" s="21" customFormat="1" ht="11.25"/>
    <row r="241" s="21" customFormat="1" ht="11.25"/>
    <row r="242" s="21" customFormat="1" ht="11.25"/>
    <row r="243" s="21" customFormat="1" ht="11.25"/>
    <row r="244" s="21" customFormat="1" ht="11.25"/>
    <row r="245" s="21" customFormat="1" ht="11.25"/>
    <row r="246" s="21" customFormat="1" ht="11.25"/>
    <row r="247" s="21" customFormat="1" ht="11.25"/>
    <row r="248" s="21" customFormat="1" ht="11.25"/>
    <row r="249" s="21" customFormat="1" ht="11.25"/>
    <row r="250" s="21" customFormat="1" ht="11.25"/>
    <row r="251" s="21" customFormat="1" ht="11.25"/>
    <row r="252" s="21" customFormat="1" ht="11.25"/>
    <row r="253" s="21" customFormat="1" ht="11.25"/>
    <row r="254" s="21" customFormat="1" ht="11.25"/>
    <row r="255" s="21" customFormat="1" ht="11.25"/>
    <row r="256" s="21" customFormat="1" ht="11.25"/>
    <row r="257" s="21" customFormat="1" ht="11.25"/>
    <row r="258" s="21" customFormat="1" ht="11.25"/>
    <row r="259" s="21" customFormat="1" ht="11.25"/>
    <row r="260" s="21" customFormat="1" ht="11.25"/>
    <row r="261" s="21" customFormat="1" ht="11.25"/>
    <row r="262" s="21" customFormat="1" ht="11.25"/>
    <row r="263" s="21" customFormat="1" ht="11.25"/>
    <row r="264" s="21" customFormat="1" ht="11.25"/>
    <row r="265" s="21" customFormat="1" ht="11.25"/>
    <row r="266" s="21" customFormat="1" ht="11.25"/>
    <row r="267" s="21" customFormat="1" ht="11.25"/>
    <row r="268" s="21" customFormat="1" ht="11.25"/>
    <row r="269" s="21" customFormat="1" ht="11.25"/>
    <row r="270" s="21" customFormat="1" ht="11.25"/>
    <row r="271" s="21" customFormat="1" ht="11.25"/>
    <row r="272" s="21" customFormat="1" ht="11.25"/>
    <row r="273" s="21" customFormat="1" ht="11.25"/>
    <row r="274" s="21" customFormat="1" ht="11.25"/>
    <row r="275" s="21" customFormat="1" ht="11.25"/>
    <row r="276" s="21" customFormat="1" ht="11.25"/>
    <row r="277" s="21" customFormat="1" ht="11.25"/>
    <row r="278" s="21" customFormat="1" ht="11.25"/>
    <row r="279" s="21" customFormat="1" ht="11.25"/>
    <row r="280" s="21" customFormat="1" ht="11.25"/>
    <row r="281" s="21" customFormat="1" ht="11.25"/>
    <row r="282" s="21" customFormat="1" ht="11.25"/>
    <row r="283" s="21" customFormat="1" ht="11.25"/>
    <row r="284" s="21" customFormat="1" ht="11.25"/>
    <row r="285" s="21" customFormat="1" ht="11.25"/>
    <row r="286" s="21" customFormat="1" ht="11.25"/>
    <row r="287" s="21" customFormat="1" ht="11.25"/>
    <row r="288" s="21" customFormat="1" ht="11.25"/>
    <row r="289" s="21" customFormat="1" ht="11.25"/>
  </sheetData>
  <sheetProtection/>
  <mergeCells count="2">
    <mergeCell ref="A3:L3"/>
    <mergeCell ref="A1:J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33.75">
      <c r="B2" s="29" t="s">
        <v>5</v>
      </c>
      <c r="C2" s="29" t="s">
        <v>5</v>
      </c>
      <c r="D2" s="8" t="s">
        <v>53</v>
      </c>
      <c r="E2" s="8" t="s">
        <v>58</v>
      </c>
      <c r="F2" s="8" t="s">
        <v>54</v>
      </c>
      <c r="G2" s="8" t="s">
        <v>55</v>
      </c>
      <c r="H2" s="8" t="s">
        <v>56</v>
      </c>
      <c r="I2" s="8" t="s">
        <v>57</v>
      </c>
      <c r="J2"/>
      <c r="K2"/>
      <c r="L2"/>
      <c r="M2"/>
    </row>
    <row r="3" spans="2:13" ht="11.25">
      <c r="B3" s="29" t="s">
        <v>36</v>
      </c>
      <c r="C3" s="29" t="s">
        <v>5</v>
      </c>
      <c r="D3" s="30" t="s">
        <v>6</v>
      </c>
      <c r="E3" s="30" t="s">
        <v>6</v>
      </c>
      <c r="F3" s="30" t="s">
        <v>6</v>
      </c>
      <c r="G3" s="30" t="s">
        <v>6</v>
      </c>
      <c r="H3" s="30" t="s">
        <v>5</v>
      </c>
      <c r="I3" s="30" t="s">
        <v>5</v>
      </c>
      <c r="J3"/>
      <c r="K3"/>
      <c r="L3"/>
      <c r="M3"/>
    </row>
    <row r="4" spans="1:13" ht="11.25">
      <c r="A4"/>
      <c r="B4" s="5" t="s">
        <v>37</v>
      </c>
      <c r="C4" s="5" t="s">
        <v>5</v>
      </c>
      <c r="D4" s="16">
        <v>22687.49</v>
      </c>
      <c r="E4" s="15">
        <v>53223</v>
      </c>
      <c r="F4" s="15">
        <v>53223</v>
      </c>
      <c r="G4" s="16">
        <v>21226.37</v>
      </c>
      <c r="H4" s="16">
        <v>93.5597988142364</v>
      </c>
      <c r="I4" s="16">
        <v>39.8819495330966</v>
      </c>
      <c r="J4"/>
      <c r="K4"/>
      <c r="L4"/>
      <c r="M4"/>
    </row>
    <row r="5" spans="1:13" ht="11.25">
      <c r="A5"/>
      <c r="B5" s="11" t="s">
        <v>38</v>
      </c>
      <c r="C5" s="14" t="s">
        <v>39</v>
      </c>
      <c r="D5" s="17">
        <v>22687.49</v>
      </c>
      <c r="E5" s="4">
        <v>53223</v>
      </c>
      <c r="F5" s="4">
        <v>53223</v>
      </c>
      <c r="G5" s="17">
        <v>21226.37</v>
      </c>
      <c r="H5" s="17">
        <v>93.5597988142364</v>
      </c>
      <c r="I5" s="17">
        <v>39.8819495330966</v>
      </c>
      <c r="J5"/>
      <c r="K5"/>
      <c r="L5"/>
      <c r="M5"/>
    </row>
    <row r="6" spans="1:13" ht="11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1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1.2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1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1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1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1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1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1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1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1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31" style="0" customWidth="1"/>
    <col min="3" max="3" width="16.5" style="0" bestFit="1" customWidth="1"/>
    <col min="4" max="5" width="14.5" style="0" bestFit="1" customWidth="1"/>
    <col min="6" max="6" width="16.5" style="0" bestFit="1" customWidth="1"/>
    <col min="7" max="7" width="9.83203125" style="0" bestFit="1" customWidth="1"/>
    <col min="8" max="8" width="11.83203125" style="0" bestFit="1" customWidth="1"/>
  </cols>
  <sheetData>
    <row r="1" spans="1:8" ht="56.25">
      <c r="A1" s="29" t="s">
        <v>5</v>
      </c>
      <c r="B1" s="29" t="s">
        <v>5</v>
      </c>
      <c r="C1" s="8" t="s">
        <v>59</v>
      </c>
      <c r="D1" s="8" t="s">
        <v>60</v>
      </c>
      <c r="E1" s="8" t="s">
        <v>61</v>
      </c>
      <c r="F1" s="8" t="s">
        <v>62</v>
      </c>
      <c r="G1" s="8" t="s">
        <v>63</v>
      </c>
      <c r="H1" s="8" t="s">
        <v>64</v>
      </c>
    </row>
    <row r="2" spans="1:8" ht="11.25">
      <c r="A2" s="32" t="s">
        <v>45</v>
      </c>
      <c r="B2" s="29" t="s">
        <v>5</v>
      </c>
      <c r="C2" s="30" t="s">
        <v>6</v>
      </c>
      <c r="D2" s="30" t="s">
        <v>6</v>
      </c>
      <c r="E2" s="30" t="s">
        <v>6</v>
      </c>
      <c r="F2" s="30" t="s">
        <v>6</v>
      </c>
      <c r="G2" s="30" t="s">
        <v>5</v>
      </c>
      <c r="H2" s="30" t="s">
        <v>5</v>
      </c>
    </row>
    <row r="3" spans="1:8" ht="11.25">
      <c r="A3" s="5" t="s">
        <v>46</v>
      </c>
      <c r="B3" s="6" t="s">
        <v>46</v>
      </c>
      <c r="C3" s="17">
        <v>2213803.1</v>
      </c>
      <c r="D3" s="4">
        <v>6604656</v>
      </c>
      <c r="E3" s="4">
        <v>6604656</v>
      </c>
      <c r="F3" s="17">
        <v>2340466.09</v>
      </c>
      <c r="G3" s="17">
        <v>105.721511095544</v>
      </c>
      <c r="H3" s="17">
        <v>35.4366085076952</v>
      </c>
    </row>
    <row r="4" spans="1:8" ht="11.25">
      <c r="A4" s="11" t="s">
        <v>47</v>
      </c>
      <c r="B4" s="14" t="s">
        <v>5</v>
      </c>
      <c r="C4" s="17">
        <v>2213803.1</v>
      </c>
      <c r="D4" s="4">
        <v>6604656</v>
      </c>
      <c r="E4" s="4">
        <v>6604656</v>
      </c>
      <c r="F4" s="17">
        <v>2340466.09</v>
      </c>
      <c r="G4" s="17">
        <v>105.721511095544</v>
      </c>
      <c r="H4" s="17">
        <v>35.4366085076952</v>
      </c>
    </row>
    <row r="5" spans="1:8" ht="11.25">
      <c r="A5" s="10" t="s">
        <v>48</v>
      </c>
      <c r="B5" s="19" t="s">
        <v>48</v>
      </c>
      <c r="C5" s="17">
        <v>2213803.1</v>
      </c>
      <c r="D5" s="4">
        <v>6604656</v>
      </c>
      <c r="E5" s="4">
        <v>6604656</v>
      </c>
      <c r="F5" s="17">
        <v>2340466.09</v>
      </c>
      <c r="G5" s="17">
        <v>105.721511095544</v>
      </c>
      <c r="H5" s="17">
        <v>35.4366085076952</v>
      </c>
    </row>
    <row r="6" spans="1:8" ht="11.25">
      <c r="A6" s="7" t="s">
        <v>49</v>
      </c>
      <c r="B6" s="13" t="s">
        <v>50</v>
      </c>
      <c r="C6" s="17">
        <v>2162244.95</v>
      </c>
      <c r="D6" s="4">
        <v>6024947</v>
      </c>
      <c r="E6" s="4">
        <v>6024947</v>
      </c>
      <c r="F6" s="17">
        <v>2256503.18</v>
      </c>
      <c r="G6" s="17">
        <v>104.359276223538</v>
      </c>
      <c r="H6" s="17">
        <v>37.4526643968818</v>
      </c>
    </row>
    <row r="7" spans="1:8" ht="11.25">
      <c r="A7" s="7" t="s">
        <v>51</v>
      </c>
      <c r="B7" s="13" t="s">
        <v>52</v>
      </c>
      <c r="C7" s="17">
        <v>51558.15</v>
      </c>
      <c r="D7" s="4">
        <v>579709</v>
      </c>
      <c r="E7" s="4">
        <v>579709</v>
      </c>
      <c r="F7" s="17">
        <v>83962.91</v>
      </c>
      <c r="G7" s="17">
        <v>162.850897481775</v>
      </c>
      <c r="H7" s="17">
        <v>14.4836305801704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40.5" style="0" customWidth="1"/>
    <col min="2" max="2" width="16.33203125" style="0" bestFit="1" customWidth="1"/>
    <col min="3" max="4" width="15.16015625" style="0" bestFit="1" customWidth="1"/>
    <col min="5" max="5" width="16.33203125" style="0" bestFit="1" customWidth="1"/>
    <col min="6" max="7" width="9.66015625" style="0" bestFit="1" customWidth="1"/>
  </cols>
  <sheetData>
    <row r="1" spans="1:7" ht="45">
      <c r="A1" s="29" t="s">
        <v>5</v>
      </c>
      <c r="B1" s="8" t="s">
        <v>53</v>
      </c>
      <c r="C1" s="8" t="s">
        <v>58</v>
      </c>
      <c r="D1" s="8" t="s">
        <v>54</v>
      </c>
      <c r="E1" s="8" t="s">
        <v>55</v>
      </c>
      <c r="F1" s="8" t="s">
        <v>56</v>
      </c>
      <c r="G1" s="8" t="s">
        <v>57</v>
      </c>
    </row>
    <row r="2" spans="1:7" ht="11.25">
      <c r="A2" s="29" t="s">
        <v>5</v>
      </c>
      <c r="B2" s="30" t="s">
        <v>6</v>
      </c>
      <c r="C2" s="30" t="s">
        <v>5</v>
      </c>
      <c r="D2" s="30" t="s">
        <v>5</v>
      </c>
      <c r="E2" s="30" t="s">
        <v>6</v>
      </c>
      <c r="F2" s="30" t="s">
        <v>5</v>
      </c>
      <c r="G2" s="30" t="s">
        <v>5</v>
      </c>
    </row>
    <row r="3" spans="1:7" ht="11.25">
      <c r="A3" s="5" t="s">
        <v>7</v>
      </c>
      <c r="B3" s="17">
        <v>2189698.38</v>
      </c>
      <c r="C3" s="23">
        <v>6551433</v>
      </c>
      <c r="D3" s="23">
        <v>6551433</v>
      </c>
      <c r="E3" s="17">
        <v>2306389.42</v>
      </c>
      <c r="F3" s="17">
        <v>105.329091945531</v>
      </c>
      <c r="G3" s="17">
        <v>35.2043502543642</v>
      </c>
    </row>
    <row r="4" spans="1:7" ht="11.25">
      <c r="A4" s="11" t="s">
        <v>40</v>
      </c>
      <c r="B4" s="17">
        <v>2189698.38</v>
      </c>
      <c r="C4" s="23">
        <v>6551433</v>
      </c>
      <c r="D4" s="23">
        <v>6551433</v>
      </c>
      <c r="E4" s="17">
        <v>2306389.42</v>
      </c>
      <c r="F4" s="17">
        <v>105.329091945531</v>
      </c>
      <c r="G4" s="17">
        <v>35.2043502543642</v>
      </c>
    </row>
    <row r="5" spans="1:7" ht="11.25">
      <c r="A5" s="10" t="s">
        <v>41</v>
      </c>
      <c r="B5" s="17">
        <v>2189698.38</v>
      </c>
      <c r="C5" s="23">
        <v>6551433</v>
      </c>
      <c r="D5" s="23">
        <v>6551433</v>
      </c>
      <c r="E5" s="17">
        <v>2306389.42</v>
      </c>
      <c r="F5" s="17">
        <v>105.329091945531</v>
      </c>
      <c r="G5" s="17">
        <v>35.2043502543642</v>
      </c>
    </row>
    <row r="6" spans="1:7" ht="11.25">
      <c r="A6" s="7" t="s">
        <v>42</v>
      </c>
      <c r="B6" s="17">
        <v>2138140.23</v>
      </c>
      <c r="C6" s="31"/>
      <c r="D6" s="31"/>
      <c r="E6" s="17">
        <v>2222426.51</v>
      </c>
      <c r="F6" s="17">
        <v>103.942037047776</v>
      </c>
      <c r="G6" s="31"/>
    </row>
    <row r="7" spans="1:7" ht="11.25">
      <c r="A7" s="7" t="s">
        <v>43</v>
      </c>
      <c r="B7" s="17">
        <v>51558.15</v>
      </c>
      <c r="C7" s="31"/>
      <c r="D7" s="31"/>
      <c r="E7" s="17">
        <v>83962.91</v>
      </c>
      <c r="F7" s="17">
        <v>162.850897481775</v>
      </c>
      <c r="G7" s="31"/>
    </row>
    <row r="8" spans="1:7" ht="11.25">
      <c r="A8" s="7" t="s">
        <v>44</v>
      </c>
      <c r="B8" s="31"/>
      <c r="C8" s="31"/>
      <c r="D8" s="31"/>
      <c r="E8" s="31"/>
      <c r="F8" s="31"/>
      <c r="G8" s="3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8.66015625" style="0" customWidth="1"/>
    <col min="3" max="3" width="16" style="0" bestFit="1" customWidth="1"/>
    <col min="4" max="5" width="14.5" style="0" bestFit="1" customWidth="1"/>
    <col min="6" max="6" width="16" style="0" bestFit="1" customWidth="1"/>
    <col min="7" max="8" width="9.83203125" style="0" bestFit="1" customWidth="1"/>
  </cols>
  <sheetData>
    <row r="1" ht="11.25">
      <c r="A1" s="28" t="s">
        <v>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I26" sqref="I26"/>
    </sheetView>
  </sheetViews>
  <sheetFormatPr defaultColWidth="9.33203125" defaultRowHeight="11.25"/>
  <cols>
    <col min="1" max="5" width="9.33203125" style="68" customWidth="1"/>
    <col min="6" max="6" width="20.33203125" style="68" customWidth="1"/>
    <col min="7" max="7" width="29.33203125" style="151" customWidth="1"/>
    <col min="8" max="9" width="29.33203125" style="152" customWidth="1"/>
    <col min="10" max="10" width="29.33203125" style="151" customWidth="1"/>
    <col min="11" max="12" width="14.33203125" style="151" customWidth="1"/>
    <col min="13" max="16384" width="9.33203125" style="21" customWidth="1"/>
  </cols>
  <sheetData>
    <row r="1" spans="1:12" s="126" customFormat="1" ht="42.75" customHeight="1">
      <c r="A1" s="68"/>
      <c r="B1" s="317" t="s">
        <v>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s="126" customFormat="1" ht="18">
      <c r="A2" s="68"/>
      <c r="B2" s="129"/>
      <c r="C2" s="129"/>
      <c r="D2" s="129"/>
      <c r="E2" s="129"/>
      <c r="F2" s="129"/>
      <c r="G2" s="130"/>
      <c r="H2" s="131"/>
      <c r="I2" s="131"/>
      <c r="J2" s="130"/>
      <c r="K2" s="130"/>
      <c r="L2" s="130"/>
    </row>
    <row r="3" spans="1:12" s="126" customFormat="1" ht="15.75">
      <c r="A3" s="68"/>
      <c r="B3" s="317" t="s">
        <v>2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2" s="126" customFormat="1" ht="18">
      <c r="A4" s="68"/>
      <c r="B4" s="129"/>
      <c r="C4" s="129"/>
      <c r="D4" s="129"/>
      <c r="E4" s="129"/>
      <c r="F4" s="129"/>
      <c r="G4" s="130"/>
      <c r="H4" s="131"/>
      <c r="I4" s="131"/>
      <c r="J4" s="130"/>
      <c r="K4" s="130"/>
      <c r="L4" s="130"/>
    </row>
    <row r="5" spans="1:12" s="126" customFormat="1" ht="15.75">
      <c r="A5" s="68"/>
      <c r="B5" s="317" t="s">
        <v>9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12" s="126" customFormat="1" ht="15.75">
      <c r="A6" s="68"/>
      <c r="B6" s="128"/>
      <c r="C6" s="128"/>
      <c r="D6" s="128"/>
      <c r="E6" s="128"/>
      <c r="F6" s="128"/>
      <c r="G6" s="132"/>
      <c r="H6" s="133"/>
      <c r="I6" s="133"/>
      <c r="J6" s="132"/>
      <c r="K6" s="132"/>
      <c r="L6" s="132"/>
    </row>
    <row r="7" spans="1:12" s="126" customFormat="1" ht="18">
      <c r="A7" s="68"/>
      <c r="B7" s="318" t="s">
        <v>10</v>
      </c>
      <c r="C7" s="318"/>
      <c r="D7" s="318"/>
      <c r="E7" s="318"/>
      <c r="F7" s="318"/>
      <c r="G7" s="134"/>
      <c r="H7" s="135"/>
      <c r="I7" s="135"/>
      <c r="J7" s="134"/>
      <c r="K7" s="136"/>
      <c r="L7" s="136"/>
    </row>
    <row r="8" spans="1:12" s="126" customFormat="1" ht="42" customHeight="1">
      <c r="A8" s="68"/>
      <c r="B8" s="304" t="s">
        <v>11</v>
      </c>
      <c r="C8" s="304"/>
      <c r="D8" s="304"/>
      <c r="E8" s="304"/>
      <c r="F8" s="304"/>
      <c r="G8" s="137" t="s">
        <v>12</v>
      </c>
      <c r="H8" s="138" t="s">
        <v>202</v>
      </c>
      <c r="I8" s="138" t="s">
        <v>13</v>
      </c>
      <c r="J8" s="137" t="s">
        <v>14</v>
      </c>
      <c r="K8" s="137" t="s">
        <v>15</v>
      </c>
      <c r="L8" s="137" t="s">
        <v>16</v>
      </c>
    </row>
    <row r="9" spans="1:12" s="126" customFormat="1" ht="11.25">
      <c r="A9" s="68"/>
      <c r="B9" s="305">
        <v>1</v>
      </c>
      <c r="C9" s="305"/>
      <c r="D9" s="305"/>
      <c r="E9" s="305"/>
      <c r="F9" s="306"/>
      <c r="G9" s="139">
        <v>2</v>
      </c>
      <c r="H9" s="139">
        <v>3</v>
      </c>
      <c r="I9" s="139">
        <v>4</v>
      </c>
      <c r="J9" s="139">
        <v>5</v>
      </c>
      <c r="K9" s="140" t="s">
        <v>17</v>
      </c>
      <c r="L9" s="140" t="s">
        <v>18</v>
      </c>
    </row>
    <row r="10" spans="1:12" s="126" customFormat="1" ht="30" customHeight="1">
      <c r="A10" s="68"/>
      <c r="B10" s="295" t="s">
        <v>19</v>
      </c>
      <c r="C10" s="307"/>
      <c r="D10" s="307"/>
      <c r="E10" s="307"/>
      <c r="F10" s="308"/>
      <c r="G10" s="22">
        <v>2212385.87</v>
      </c>
      <c r="H10" s="24">
        <f>_xlfn.IFERROR(VLOOKUP("6",'FP0002PRPV2'!$B$5:$I$6,4,FALSE),0)+_xlfn.IFERROR('FP0002PRB'!C3,0)</f>
        <v>6604656</v>
      </c>
      <c r="I10" s="24">
        <f>_xlfn.IFERROR(VLOOKUP("6",'FP0002PRPV2'!$B$5:$I$6,5,FALSE),0)+_xlfn.IFERROR('FP0002PRB'!D3,0)</f>
        <v>6604656</v>
      </c>
      <c r="J10" s="22">
        <v>2327615.79</v>
      </c>
      <c r="K10" s="27">
        <f>_xlfn.IFERROR(J10/G10*100,"")</f>
        <v>105.2084006484818</v>
      </c>
      <c r="L10" s="27">
        <f>_xlfn.IFERROR(J10/I10*100,"")</f>
        <v>35.242044248784495</v>
      </c>
    </row>
    <row r="11" spans="1:12" s="126" customFormat="1" ht="30" customHeight="1">
      <c r="A11" s="68"/>
      <c r="B11" s="309" t="s">
        <v>20</v>
      </c>
      <c r="C11" s="308"/>
      <c r="D11" s="308"/>
      <c r="E11" s="308"/>
      <c r="F11" s="308"/>
      <c r="G11" s="22">
        <f>_xlfn.IFERROR(VLOOKUP("7",'FP0002PRPV2'!$B$5:$I$6,3,FALSE),0)</f>
        <v>0</v>
      </c>
      <c r="H11" s="24">
        <f>_xlfn.IFERROR(VLOOKUP("7",'FP0002PRPV2'!$B$5:$I$6,4,FALSE),0)</f>
        <v>0</v>
      </c>
      <c r="I11" s="24">
        <f>_xlfn.IFERROR(VLOOKUP("7",'FP0002PRPV2'!$B$5:$I$6,5,FALSE),0)</f>
        <v>0</v>
      </c>
      <c r="J11" s="22">
        <f>_xlfn.IFERROR(VLOOKUP("7",'FP0002PRPV2'!$B$5:$I$6,6,FALSE),0)</f>
        <v>0</v>
      </c>
      <c r="K11" s="27">
        <f aca="true" t="shared" si="0" ref="K11:K16">_xlfn.IFERROR(J11/G11*100,"")</f>
      </c>
      <c r="L11" s="27">
        <f aca="true" t="shared" si="1" ref="L11:L16">_xlfn.IFERROR(J11/I11*100,"")</f>
      </c>
    </row>
    <row r="12" spans="1:12" s="126" customFormat="1" ht="12.75">
      <c r="A12" s="68"/>
      <c r="B12" s="310" t="s">
        <v>21</v>
      </c>
      <c r="C12" s="311"/>
      <c r="D12" s="311"/>
      <c r="E12" s="311"/>
      <c r="F12" s="312"/>
      <c r="G12" s="20">
        <f>G10+G11</f>
        <v>2212385.87</v>
      </c>
      <c r="H12" s="9">
        <f>H10+H11</f>
        <v>6604656</v>
      </c>
      <c r="I12" s="9">
        <f>I10+I11</f>
        <v>6604656</v>
      </c>
      <c r="J12" s="20">
        <f>J10+J11</f>
        <v>2327615.79</v>
      </c>
      <c r="K12" s="141">
        <f t="shared" si="0"/>
        <v>105.2084006484818</v>
      </c>
      <c r="L12" s="141">
        <f t="shared" si="1"/>
        <v>35.242044248784495</v>
      </c>
    </row>
    <row r="13" spans="1:12" s="126" customFormat="1" ht="30" customHeight="1">
      <c r="A13" s="68"/>
      <c r="B13" s="313" t="s">
        <v>22</v>
      </c>
      <c r="C13" s="307"/>
      <c r="D13" s="307"/>
      <c r="E13" s="307"/>
      <c r="F13" s="307"/>
      <c r="G13" s="22">
        <f>_xlfn.IFERROR(VLOOKUP("3",'FP0002PRR'!$A$3:$F$7,3,FALSE),0)</f>
        <v>2162244.95</v>
      </c>
      <c r="H13" s="24">
        <f>_xlfn.IFERROR(VLOOKUP("3",'FP0002PRR'!$A$3:$F$7,4,FALSE),0)</f>
        <v>6024947</v>
      </c>
      <c r="I13" s="24">
        <f>_xlfn.IFERROR(VLOOKUP("3",'FP0002PRR'!$A$3:$F$7,5,FALSE),0)</f>
        <v>6024947</v>
      </c>
      <c r="J13" s="22">
        <f>_xlfn.IFERROR(VLOOKUP("3",'FP0002PRR'!$A$3:$F$7,6,FALSE),0)</f>
        <v>2256503.18</v>
      </c>
      <c r="K13" s="142">
        <f t="shared" si="0"/>
        <v>104.35927622353796</v>
      </c>
      <c r="L13" s="142">
        <f t="shared" si="1"/>
        <v>37.452664396881836</v>
      </c>
    </row>
    <row r="14" spans="1:12" s="126" customFormat="1" ht="30" customHeight="1">
      <c r="A14" s="68"/>
      <c r="B14" s="309" t="s">
        <v>23</v>
      </c>
      <c r="C14" s="308"/>
      <c r="D14" s="308"/>
      <c r="E14" s="308"/>
      <c r="F14" s="308"/>
      <c r="G14" s="22">
        <f>_xlfn.IFERROR(VLOOKUP("4",'FP0002PRR'!$A$3:$F$7,3,FALSE),0)</f>
        <v>51558.15</v>
      </c>
      <c r="H14" s="24">
        <f>_xlfn.IFERROR(VLOOKUP("4",'FP0002PRR'!$A$3:$F$7,4,FALSE),0)</f>
        <v>579709</v>
      </c>
      <c r="I14" s="24">
        <f>_xlfn.IFERROR(VLOOKUP("4",'FP0002PRR'!$A$3:$F$7,5,FALSE),0)</f>
        <v>579709</v>
      </c>
      <c r="J14" s="22">
        <f>_xlfn.IFERROR(VLOOKUP("4",'FP0002PRR'!$A$3:$F$7,6,FALSE),0)</f>
        <v>83962.91</v>
      </c>
      <c r="K14" s="142">
        <f t="shared" si="0"/>
        <v>162.85089748177543</v>
      </c>
      <c r="L14" s="142">
        <f t="shared" si="1"/>
        <v>14.483630580170395</v>
      </c>
    </row>
    <row r="15" spans="1:12" s="126" customFormat="1" ht="12.75">
      <c r="A15" s="68"/>
      <c r="B15" s="25" t="s">
        <v>24</v>
      </c>
      <c r="C15" s="26"/>
      <c r="D15" s="26"/>
      <c r="E15" s="26"/>
      <c r="F15" s="26"/>
      <c r="G15" s="20">
        <f>G13+G14</f>
        <v>2213803.1</v>
      </c>
      <c r="H15" s="9">
        <f>H13+H14</f>
        <v>6604656</v>
      </c>
      <c r="I15" s="9">
        <f>I13+I14</f>
        <v>6604656</v>
      </c>
      <c r="J15" s="20">
        <f>J13+J14</f>
        <v>2340466.0900000003</v>
      </c>
      <c r="K15" s="141">
        <f t="shared" si="0"/>
        <v>105.72151109554414</v>
      </c>
      <c r="L15" s="141">
        <f t="shared" si="1"/>
        <v>35.43660850769518</v>
      </c>
    </row>
    <row r="16" spans="1:12" s="126" customFormat="1" ht="12.75">
      <c r="A16" s="68"/>
      <c r="B16" s="314" t="s">
        <v>3</v>
      </c>
      <c r="C16" s="311"/>
      <c r="D16" s="311"/>
      <c r="E16" s="311"/>
      <c r="F16" s="311"/>
      <c r="G16" s="12">
        <f>G12-G15</f>
        <v>-1417.2299999999814</v>
      </c>
      <c r="H16" s="18">
        <f>H12-H15</f>
        <v>0</v>
      </c>
      <c r="I16" s="18">
        <f>I12-I15</f>
        <v>0</v>
      </c>
      <c r="J16" s="12">
        <f>J12-J15</f>
        <v>-12850.30000000028</v>
      </c>
      <c r="K16" s="141">
        <f t="shared" si="0"/>
        <v>906.719445679279</v>
      </c>
      <c r="L16" s="141">
        <f t="shared" si="1"/>
      </c>
    </row>
    <row r="17" spans="1:12" s="126" customFormat="1" ht="8.25" customHeight="1">
      <c r="A17" s="68"/>
      <c r="B17" s="129"/>
      <c r="C17" s="143"/>
      <c r="D17" s="143"/>
      <c r="E17" s="143"/>
      <c r="F17" s="143"/>
      <c r="G17" s="144"/>
      <c r="H17" s="145"/>
      <c r="I17" s="145"/>
      <c r="J17" s="144"/>
      <c r="K17" s="146"/>
      <c r="L17" s="146"/>
    </row>
    <row r="18" spans="1:12" s="126" customFormat="1" ht="13.5" customHeight="1">
      <c r="A18" s="68"/>
      <c r="B18" s="318" t="s">
        <v>25</v>
      </c>
      <c r="C18" s="318"/>
      <c r="D18" s="318"/>
      <c r="E18" s="318"/>
      <c r="F18" s="318"/>
      <c r="G18" s="144"/>
      <c r="H18" s="145"/>
      <c r="I18" s="145"/>
      <c r="J18" s="144"/>
      <c r="K18" s="146"/>
      <c r="L18" s="146"/>
    </row>
    <row r="19" spans="1:12" s="126" customFormat="1" ht="42" customHeight="1">
      <c r="A19" s="68"/>
      <c r="B19" s="304" t="s">
        <v>11</v>
      </c>
      <c r="C19" s="304"/>
      <c r="D19" s="304"/>
      <c r="E19" s="304"/>
      <c r="F19" s="304"/>
      <c r="G19" s="137" t="s">
        <v>12</v>
      </c>
      <c r="H19" s="147" t="s">
        <v>202</v>
      </c>
      <c r="I19" s="147" t="s">
        <v>13</v>
      </c>
      <c r="J19" s="148" t="s">
        <v>14</v>
      </c>
      <c r="K19" s="148" t="s">
        <v>15</v>
      </c>
      <c r="L19" s="148" t="s">
        <v>16</v>
      </c>
    </row>
    <row r="20" spans="1:12" s="126" customFormat="1" ht="11.25">
      <c r="A20" s="68"/>
      <c r="B20" s="315">
        <v>1</v>
      </c>
      <c r="C20" s="316"/>
      <c r="D20" s="316"/>
      <c r="E20" s="316"/>
      <c r="F20" s="316"/>
      <c r="G20" s="139">
        <v>2</v>
      </c>
      <c r="H20" s="139">
        <v>3</v>
      </c>
      <c r="I20" s="139">
        <v>4</v>
      </c>
      <c r="J20" s="139">
        <v>5</v>
      </c>
      <c r="K20" s="140" t="s">
        <v>17</v>
      </c>
      <c r="L20" s="140" t="s">
        <v>18</v>
      </c>
    </row>
    <row r="21" spans="1:12" s="126" customFormat="1" ht="30" customHeight="1">
      <c r="A21" s="68"/>
      <c r="B21" s="295" t="s">
        <v>26</v>
      </c>
      <c r="C21" s="303"/>
      <c r="D21" s="303"/>
      <c r="E21" s="303"/>
      <c r="F21" s="303"/>
      <c r="G21" s="22">
        <f>_xlfn.IFERROR(VLOOKUP("8",'FP0005PRV2'!$A$3:$F$8,3,FALSE),0)</f>
        <v>0</v>
      </c>
      <c r="H21" s="24">
        <f>_xlfn.IFERROR(VLOOKUP("8",'FP0005PRV2'!$A$3:$F$8,4,FALSE),0)</f>
        <v>0</v>
      </c>
      <c r="I21" s="24">
        <f>_xlfn.IFERROR(VLOOKUP("8",'FP0005PRV2'!$A$3:$F$8,5,FALSE),0)</f>
        <v>0</v>
      </c>
      <c r="J21" s="22">
        <f>_xlfn.IFERROR(VLOOKUP("8",'FP0005PRV2'!$A$3:$F$8,6,FALSE),0)</f>
        <v>0</v>
      </c>
      <c r="K21" s="149">
        <f aca="true" t="shared" si="2" ref="K21:K26">_xlfn.IFERROR(J21/G21*100,"")</f>
      </c>
      <c r="L21" s="149">
        <f aca="true" t="shared" si="3" ref="L21:L26">_xlfn.IFERROR(J21/I21*100,"")</f>
      </c>
    </row>
    <row r="22" spans="1:12" s="126" customFormat="1" ht="30" customHeight="1">
      <c r="A22" s="68"/>
      <c r="B22" s="295" t="s">
        <v>27</v>
      </c>
      <c r="C22" s="296"/>
      <c r="D22" s="296"/>
      <c r="E22" s="296"/>
      <c r="F22" s="296"/>
      <c r="G22" s="22">
        <f>_xlfn.IFERROR(VLOOKUP("5",'FP0005PRV2'!$A$3:$F$8,3,FALSE),0)</f>
        <v>0</v>
      </c>
      <c r="H22" s="24">
        <f>_xlfn.IFERROR(VLOOKUP("5",'FP0005PRV2'!$A$3:$F$8,4,FALSE),0)</f>
        <v>0</v>
      </c>
      <c r="I22" s="24">
        <f>_xlfn.IFERROR(VLOOKUP("5",'FP0005PRV2'!$A$3:$F$8,5,FALSE),0)</f>
        <v>0</v>
      </c>
      <c r="J22" s="22">
        <f>_xlfn.IFERROR(VLOOKUP("5",'FP0005PRV2'!$A$3:$F$8,6,FALSE),0)</f>
        <v>0</v>
      </c>
      <c r="K22" s="149">
        <f t="shared" si="2"/>
      </c>
      <c r="L22" s="149">
        <f t="shared" si="3"/>
      </c>
    </row>
    <row r="23" spans="1:12" s="126" customFormat="1" ht="12.75">
      <c r="A23" s="68"/>
      <c r="B23" s="299" t="s">
        <v>28</v>
      </c>
      <c r="C23" s="300"/>
      <c r="D23" s="300"/>
      <c r="E23" s="300"/>
      <c r="F23" s="301"/>
      <c r="G23" s="20">
        <f>G21-G22</f>
        <v>0</v>
      </c>
      <c r="H23" s="9">
        <f>H21-H22</f>
        <v>0</v>
      </c>
      <c r="I23" s="9">
        <f>I21-I22</f>
        <v>0</v>
      </c>
      <c r="J23" s="20">
        <f>J21-J22</f>
        <v>0</v>
      </c>
      <c r="K23" s="150">
        <f t="shared" si="2"/>
      </c>
      <c r="L23" s="150">
        <f t="shared" si="3"/>
      </c>
    </row>
    <row r="24" spans="1:12" s="126" customFormat="1" ht="12.75">
      <c r="A24" s="68"/>
      <c r="B24" s="295" t="s">
        <v>4</v>
      </c>
      <c r="C24" s="296"/>
      <c r="D24" s="296"/>
      <c r="E24" s="296"/>
      <c r="F24" s="296"/>
      <c r="G24" s="22">
        <v>9207.04</v>
      </c>
      <c r="H24" s="24">
        <v>16233</v>
      </c>
      <c r="I24" s="24">
        <v>16233</v>
      </c>
      <c r="J24" s="22">
        <v>16232.54</v>
      </c>
      <c r="K24" s="149">
        <f t="shared" si="2"/>
        <v>176.30573995551228</v>
      </c>
      <c r="L24" s="149">
        <f t="shared" si="3"/>
        <v>99.99716626624777</v>
      </c>
    </row>
    <row r="25" spans="1:12" s="126" customFormat="1" ht="12.75">
      <c r="A25" s="68"/>
      <c r="B25" s="295" t="s">
        <v>29</v>
      </c>
      <c r="C25" s="296"/>
      <c r="D25" s="296"/>
      <c r="E25" s="296"/>
      <c r="F25" s="296"/>
      <c r="G25" s="22">
        <v>-7789.81</v>
      </c>
      <c r="H25" s="24">
        <v>-16233</v>
      </c>
      <c r="I25" s="24">
        <v>-16233</v>
      </c>
      <c r="J25" s="22">
        <v>-3382.24</v>
      </c>
      <c r="K25" s="149">
        <f t="shared" si="2"/>
        <v>43.41877401374359</v>
      </c>
      <c r="L25" s="149">
        <f t="shared" si="3"/>
        <v>20.835581839462822</v>
      </c>
    </row>
    <row r="26" spans="1:12" s="126" customFormat="1" ht="12.75">
      <c r="A26" s="68"/>
      <c r="B26" s="299" t="s">
        <v>30</v>
      </c>
      <c r="C26" s="300"/>
      <c r="D26" s="300"/>
      <c r="E26" s="300"/>
      <c r="F26" s="301"/>
      <c r="G26" s="20">
        <f>+G23+G24+G25</f>
        <v>1417.2300000000005</v>
      </c>
      <c r="H26" s="20">
        <f>+H23+H24+H25</f>
        <v>0</v>
      </c>
      <c r="I26" s="20">
        <f>+I23+I24+I25</f>
        <v>0</v>
      </c>
      <c r="J26" s="20">
        <f>+J23+J24+J25</f>
        <v>12850.300000000001</v>
      </c>
      <c r="K26" s="150">
        <f t="shared" si="2"/>
        <v>906.7194456792473</v>
      </c>
      <c r="L26" s="150">
        <f t="shared" si="3"/>
      </c>
    </row>
    <row r="27" spans="1:12" s="126" customFormat="1" ht="12.75">
      <c r="A27" s="68"/>
      <c r="B27" s="302" t="s">
        <v>31</v>
      </c>
      <c r="C27" s="302"/>
      <c r="D27" s="302"/>
      <c r="E27" s="302"/>
      <c r="F27" s="302"/>
      <c r="G27" s="12">
        <f>+G16+G26</f>
        <v>1.9099388737231493E-11</v>
      </c>
      <c r="H27" s="12">
        <f>+H16+H26</f>
        <v>0</v>
      </c>
      <c r="I27" s="12">
        <f>+I16+I26</f>
        <v>0</v>
      </c>
      <c r="J27" s="12">
        <f>+J16+J26</f>
        <v>-2.7830537874251604E-10</v>
      </c>
      <c r="K27" s="141"/>
      <c r="L27" s="141"/>
    </row>
    <row r="28" spans="1:12" s="126" customFormat="1" ht="11.25">
      <c r="A28" s="68"/>
      <c r="B28" s="68"/>
      <c r="C28" s="68"/>
      <c r="D28" s="68"/>
      <c r="E28" s="68"/>
      <c r="F28" s="68"/>
      <c r="G28" s="151"/>
      <c r="H28" s="152"/>
      <c r="I28" s="152"/>
      <c r="J28" s="151"/>
      <c r="K28" s="151"/>
      <c r="L28" s="151"/>
    </row>
    <row r="29" spans="1:12" s="126" customFormat="1" ht="15">
      <c r="A29" s="68"/>
      <c r="B29" s="153"/>
      <c r="C29" s="153"/>
      <c r="D29" s="153"/>
      <c r="E29" s="153"/>
      <c r="F29" s="153"/>
      <c r="G29" s="154"/>
      <c r="H29" s="155"/>
      <c r="I29" s="155"/>
      <c r="J29" s="154"/>
      <c r="K29" s="154"/>
      <c r="L29" s="154"/>
    </row>
    <row r="30" spans="1:12" s="126" customFormat="1" ht="12.75">
      <c r="A30" s="68"/>
      <c r="B30" s="297" t="s">
        <v>32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7"/>
    </row>
    <row r="31" spans="1:12" s="126" customFormat="1" ht="12.75">
      <c r="A31" s="68"/>
      <c r="B31" s="297" t="s">
        <v>33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</row>
    <row r="32" spans="1:12" s="126" customFormat="1" ht="11.25">
      <c r="A32" s="68"/>
      <c r="B32" s="297" t="s">
        <v>34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</row>
    <row r="33" spans="1:12" s="126" customFormat="1" ht="44.25" customHeight="1">
      <c r="A33" s="68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</row>
    <row r="34" spans="1:12" s="126" customFormat="1" ht="11.25">
      <c r="A34" s="68"/>
      <c r="B34" s="298" t="s">
        <v>35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</row>
    <row r="35" spans="1:12" s="126" customFormat="1" ht="20.25" customHeight="1">
      <c r="A35" s="6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</row>
    <row r="36" spans="1:12" s="126" customFormat="1" ht="11.25">
      <c r="A36" s="68"/>
      <c r="B36" s="68"/>
      <c r="C36" s="68"/>
      <c r="D36" s="68"/>
      <c r="E36" s="68"/>
      <c r="F36" s="68"/>
      <c r="G36" s="151"/>
      <c r="H36" s="152"/>
      <c r="I36" s="152"/>
      <c r="J36" s="151"/>
      <c r="K36" s="151"/>
      <c r="L36" s="151"/>
    </row>
  </sheetData>
  <sheetProtection/>
  <mergeCells count="26">
    <mergeCell ref="B1:L1"/>
    <mergeCell ref="B3:L3"/>
    <mergeCell ref="B5:L5"/>
    <mergeCell ref="B7:F7"/>
    <mergeCell ref="B18:F18"/>
    <mergeCell ref="B19:F19"/>
    <mergeCell ref="B21:F21"/>
    <mergeCell ref="B8:F8"/>
    <mergeCell ref="B9:F9"/>
    <mergeCell ref="B10:F10"/>
    <mergeCell ref="B11:F11"/>
    <mergeCell ref="B12:F12"/>
    <mergeCell ref="B13:F13"/>
    <mergeCell ref="B14:F14"/>
    <mergeCell ref="B16:F16"/>
    <mergeCell ref="B20:F20"/>
    <mergeCell ref="B22:F22"/>
    <mergeCell ref="B32:L33"/>
    <mergeCell ref="B34:L35"/>
    <mergeCell ref="B24:F24"/>
    <mergeCell ref="B25:F25"/>
    <mergeCell ref="B26:F26"/>
    <mergeCell ref="B27:F27"/>
    <mergeCell ref="B30:L30"/>
    <mergeCell ref="B31:L31"/>
    <mergeCell ref="B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96"/>
  <sheetViews>
    <sheetView zoomScalePageLayoutView="0" workbookViewId="0" topLeftCell="A1">
      <selection activeCell="G14" sqref="G14"/>
    </sheetView>
  </sheetViews>
  <sheetFormatPr defaultColWidth="9.33203125" defaultRowHeight="11.25"/>
  <cols>
    <col min="1" max="1" width="2.5" style="2" customWidth="1"/>
    <col min="2" max="2" width="4.33203125" style="2" customWidth="1"/>
    <col min="3" max="3" width="4.66015625" style="2" customWidth="1"/>
    <col min="4" max="4" width="5.5" style="2" customWidth="1"/>
    <col min="5" max="5" width="6.33203125" style="2" customWidth="1"/>
    <col min="6" max="6" width="46.33203125" style="2" customWidth="1"/>
    <col min="7" max="10" width="18.83203125" style="2" customWidth="1"/>
    <col min="11" max="11" width="15.33203125" style="2" customWidth="1"/>
    <col min="12" max="12" width="15.16015625" style="2" customWidth="1"/>
    <col min="13" max="38" width="9.33203125" style="21" customWidth="1"/>
  </cols>
  <sheetData>
    <row r="1" spans="1:12" ht="18">
      <c r="A1" s="37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38" s="127" customFormat="1" ht="15.75">
      <c r="A2" s="37"/>
      <c r="B2" s="322" t="s">
        <v>2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</row>
    <row r="3" spans="1:38" s="127" customFormat="1" ht="18">
      <c r="A3" s="37"/>
      <c r="B3" s="156"/>
      <c r="C3" s="156"/>
      <c r="D3" s="156"/>
      <c r="E3" s="156"/>
      <c r="F3" s="156"/>
      <c r="G3" s="156"/>
      <c r="H3" s="156"/>
      <c r="I3" s="156"/>
      <c r="J3" s="157"/>
      <c r="K3" s="157"/>
      <c r="L3" s="157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</row>
    <row r="4" spans="1:38" s="127" customFormat="1" ht="15.75">
      <c r="A4" s="37"/>
      <c r="B4" s="322" t="s">
        <v>66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</row>
    <row r="5" spans="1:38" s="127" customFormat="1" ht="18">
      <c r="A5" s="37"/>
      <c r="B5" s="156"/>
      <c r="C5" s="156"/>
      <c r="D5" s="156"/>
      <c r="E5" s="156"/>
      <c r="F5" s="156"/>
      <c r="G5" s="156"/>
      <c r="H5" s="156"/>
      <c r="I5" s="156"/>
      <c r="J5" s="157"/>
      <c r="K5" s="157"/>
      <c r="L5" s="157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</row>
    <row r="6" spans="1:38" s="127" customFormat="1" ht="15.75">
      <c r="A6" s="37"/>
      <c r="B6" s="322" t="s">
        <v>67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</row>
    <row r="7" spans="1:38" s="127" customFormat="1" ht="18">
      <c r="A7" s="37"/>
      <c r="B7" s="156"/>
      <c r="C7" s="156"/>
      <c r="D7" s="156"/>
      <c r="E7" s="156"/>
      <c r="F7" s="156"/>
      <c r="G7" s="156"/>
      <c r="H7" s="156"/>
      <c r="I7" s="156"/>
      <c r="J7" s="157"/>
      <c r="K7" s="157"/>
      <c r="L7" s="157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</row>
    <row r="8" spans="1:38" s="127" customFormat="1" ht="45.75" customHeight="1">
      <c r="A8" s="37"/>
      <c r="B8" s="323" t="s">
        <v>11</v>
      </c>
      <c r="C8" s="324"/>
      <c r="D8" s="324"/>
      <c r="E8" s="324"/>
      <c r="F8" s="325"/>
      <c r="G8" s="158" t="s">
        <v>68</v>
      </c>
      <c r="H8" s="158" t="s">
        <v>203</v>
      </c>
      <c r="I8" s="158" t="s">
        <v>13</v>
      </c>
      <c r="J8" s="158" t="s">
        <v>69</v>
      </c>
      <c r="K8" s="158" t="s">
        <v>15</v>
      </c>
      <c r="L8" s="158" t="s">
        <v>16</v>
      </c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</row>
    <row r="9" spans="1:38" s="127" customFormat="1" ht="18" customHeight="1">
      <c r="A9" s="37"/>
      <c r="B9" s="319">
        <v>1</v>
      </c>
      <c r="C9" s="320"/>
      <c r="D9" s="320"/>
      <c r="E9" s="320"/>
      <c r="F9" s="321"/>
      <c r="G9" s="159">
        <v>2</v>
      </c>
      <c r="H9" s="159">
        <v>3</v>
      </c>
      <c r="I9" s="159">
        <v>4</v>
      </c>
      <c r="J9" s="159">
        <v>5</v>
      </c>
      <c r="K9" s="159" t="s">
        <v>17</v>
      </c>
      <c r="L9" s="159" t="s">
        <v>18</v>
      </c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</row>
    <row r="10" spans="1:38" s="127" customFormat="1" ht="12.75">
      <c r="A10" s="37"/>
      <c r="B10" s="35"/>
      <c r="C10" s="35"/>
      <c r="D10" s="35"/>
      <c r="E10" s="35"/>
      <c r="F10" s="35" t="s">
        <v>70</v>
      </c>
      <c r="G10" s="160">
        <f>G11</f>
        <v>2212385.87</v>
      </c>
      <c r="H10" s="161">
        <f>H11</f>
        <v>6604656</v>
      </c>
      <c r="I10" s="161">
        <f>I11</f>
        <v>6604656</v>
      </c>
      <c r="J10" s="160">
        <f>J11</f>
        <v>2327615.79</v>
      </c>
      <c r="K10" s="36">
        <f>SUM(J10/G10)*100</f>
        <v>105.2084006484818</v>
      </c>
      <c r="L10" s="36">
        <f>SUM(J10/I10)*100</f>
        <v>35.242044248784495</v>
      </c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</row>
    <row r="11" spans="1:38" s="127" customFormat="1" ht="12.75">
      <c r="A11" s="37"/>
      <c r="B11" s="35">
        <v>6</v>
      </c>
      <c r="C11" s="35"/>
      <c r="D11" s="35"/>
      <c r="E11" s="35"/>
      <c r="F11" s="35" t="s">
        <v>39</v>
      </c>
      <c r="G11" s="162">
        <f>SUM(G12+G16)</f>
        <v>2212385.87</v>
      </c>
      <c r="H11" s="161">
        <f>SUM(H12+H16)</f>
        <v>6604656</v>
      </c>
      <c r="I11" s="161">
        <f>SUM(I12+I16)</f>
        <v>6604656</v>
      </c>
      <c r="J11" s="162">
        <f>SUM(J12+J16)</f>
        <v>2327615.79</v>
      </c>
      <c r="K11" s="36">
        <f aca="true" t="shared" si="0" ref="K11:K19">SUM(J11/G11)*100</f>
        <v>105.2084006484818</v>
      </c>
      <c r="L11" s="36">
        <f aca="true" t="shared" si="1" ref="L11:L17">SUM(J11/I11)*100</f>
        <v>35.242044248784495</v>
      </c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</row>
    <row r="12" spans="1:38" s="127" customFormat="1" ht="25.5">
      <c r="A12" s="37"/>
      <c r="B12" s="40"/>
      <c r="C12" s="40">
        <v>66</v>
      </c>
      <c r="D12" s="40"/>
      <c r="E12" s="40"/>
      <c r="F12" s="41" t="s">
        <v>71</v>
      </c>
      <c r="G12" s="163">
        <f>G13</f>
        <v>22687.49</v>
      </c>
      <c r="H12" s="164">
        <v>53223</v>
      </c>
      <c r="I12" s="164">
        <v>53223</v>
      </c>
      <c r="J12" s="39">
        <f>J13</f>
        <v>21226.37</v>
      </c>
      <c r="K12" s="39">
        <f t="shared" si="0"/>
        <v>93.55979881423639</v>
      </c>
      <c r="L12" s="39">
        <f t="shared" si="1"/>
        <v>39.88194953309659</v>
      </c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</row>
    <row r="13" spans="1:38" s="127" customFormat="1" ht="25.5">
      <c r="A13" s="37"/>
      <c r="B13" s="40"/>
      <c r="C13" s="40"/>
      <c r="D13" s="40">
        <v>661</v>
      </c>
      <c r="E13" s="40"/>
      <c r="F13" s="41" t="s">
        <v>72</v>
      </c>
      <c r="G13" s="163">
        <f>G14</f>
        <v>22687.49</v>
      </c>
      <c r="H13" s="164"/>
      <c r="I13" s="164"/>
      <c r="J13" s="39">
        <f>J14</f>
        <v>21226.37</v>
      </c>
      <c r="K13" s="39">
        <f t="shared" si="0"/>
        <v>93.55979881423639</v>
      </c>
      <c r="L13" s="39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</row>
    <row r="14" spans="1:38" s="127" customFormat="1" ht="12.75">
      <c r="A14" s="37"/>
      <c r="B14" s="40"/>
      <c r="C14" s="40"/>
      <c r="D14" s="40"/>
      <c r="E14" s="40">
        <v>6615</v>
      </c>
      <c r="F14" s="41" t="s">
        <v>73</v>
      </c>
      <c r="G14" s="163">
        <v>22687.49</v>
      </c>
      <c r="H14" s="164"/>
      <c r="I14" s="164"/>
      <c r="J14" s="39">
        <v>21226.37</v>
      </c>
      <c r="K14" s="39">
        <f t="shared" si="0"/>
        <v>93.55979881423639</v>
      </c>
      <c r="L14" s="39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</row>
    <row r="15" spans="1:38" s="127" customFormat="1" ht="12.75">
      <c r="A15" s="37"/>
      <c r="B15" s="40"/>
      <c r="C15" s="40"/>
      <c r="D15" s="42"/>
      <c r="E15" s="42"/>
      <c r="F15" s="42"/>
      <c r="G15" s="163"/>
      <c r="H15" s="164"/>
      <c r="I15" s="164"/>
      <c r="J15" s="43"/>
      <c r="K15" s="36"/>
      <c r="L15" s="3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</row>
    <row r="16" spans="1:38" s="127" customFormat="1" ht="12.75">
      <c r="A16" s="37"/>
      <c r="B16" s="40"/>
      <c r="C16" s="40">
        <v>67</v>
      </c>
      <c r="D16" s="42"/>
      <c r="E16" s="42"/>
      <c r="F16" s="38" t="s">
        <v>74</v>
      </c>
      <c r="G16" s="163">
        <f>G17</f>
        <v>2189698.38</v>
      </c>
      <c r="H16" s="164">
        <f>H17</f>
        <v>6551433</v>
      </c>
      <c r="I16" s="164">
        <f>I17</f>
        <v>6551433</v>
      </c>
      <c r="J16" s="163">
        <f>J17</f>
        <v>2306389.42</v>
      </c>
      <c r="K16" s="39">
        <f t="shared" si="0"/>
        <v>105.32909194553088</v>
      </c>
      <c r="L16" s="39">
        <f t="shared" si="1"/>
        <v>35.2043502543642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</row>
    <row r="17" spans="1:38" s="127" customFormat="1" ht="12.75">
      <c r="A17" s="37"/>
      <c r="B17" s="40"/>
      <c r="C17" s="40"/>
      <c r="D17" s="40">
        <v>671</v>
      </c>
      <c r="E17" s="40"/>
      <c r="F17" s="38" t="s">
        <v>74</v>
      </c>
      <c r="G17" s="163">
        <f>SUM(G18:G19)</f>
        <v>2189698.38</v>
      </c>
      <c r="H17" s="164">
        <v>6551433</v>
      </c>
      <c r="I17" s="164">
        <v>6551433</v>
      </c>
      <c r="J17" s="163">
        <f>SUM(J18:J19)</f>
        <v>2306389.42</v>
      </c>
      <c r="K17" s="39">
        <f t="shared" si="0"/>
        <v>105.32909194553088</v>
      </c>
      <c r="L17" s="39">
        <f t="shared" si="1"/>
        <v>35.2043502543642</v>
      </c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</row>
    <row r="18" spans="1:38" s="127" customFormat="1" ht="25.5">
      <c r="A18" s="37"/>
      <c r="B18" s="40"/>
      <c r="C18" s="40"/>
      <c r="D18" s="40"/>
      <c r="E18" s="40">
        <v>6711</v>
      </c>
      <c r="F18" s="38" t="s">
        <v>75</v>
      </c>
      <c r="G18" s="163">
        <v>2138140.23</v>
      </c>
      <c r="H18" s="164"/>
      <c r="I18" s="164"/>
      <c r="J18" s="39">
        <v>2222426.51</v>
      </c>
      <c r="K18" s="39">
        <f t="shared" si="0"/>
        <v>103.94203704777584</v>
      </c>
      <c r="L18" s="39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</row>
    <row r="19" spans="1:38" s="127" customFormat="1" ht="25.5">
      <c r="A19" s="37"/>
      <c r="B19" s="40"/>
      <c r="C19" s="40"/>
      <c r="D19" s="42"/>
      <c r="E19" s="40">
        <v>6712</v>
      </c>
      <c r="F19" s="38" t="s">
        <v>75</v>
      </c>
      <c r="G19" s="163">
        <v>51558.15</v>
      </c>
      <c r="H19" s="164"/>
      <c r="I19" s="164"/>
      <c r="J19" s="39">
        <v>83962.91</v>
      </c>
      <c r="K19" s="39">
        <f t="shared" si="0"/>
        <v>162.85089748177543</v>
      </c>
      <c r="L19" s="39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</row>
    <row r="20" spans="1:38" s="127" customFormat="1" ht="35.25" customHeight="1">
      <c r="A20" s="37"/>
      <c r="B20" s="44"/>
      <c r="C20" s="40"/>
      <c r="D20" s="42"/>
      <c r="E20" s="40">
        <v>6714</v>
      </c>
      <c r="F20" s="38" t="s">
        <v>76</v>
      </c>
      <c r="G20" s="45"/>
      <c r="H20" s="46"/>
      <c r="I20" s="46"/>
      <c r="J20" s="45"/>
      <c r="K20" s="36"/>
      <c r="L20" s="3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</row>
    <row r="21" spans="1:38" s="127" customFormat="1" ht="12.75">
      <c r="A21" s="37"/>
      <c r="B21" s="40"/>
      <c r="C21" s="40"/>
      <c r="D21" s="42"/>
      <c r="E21" s="42"/>
      <c r="F21" s="47"/>
      <c r="G21" s="163"/>
      <c r="H21" s="164"/>
      <c r="I21" s="164"/>
      <c r="J21" s="43"/>
      <c r="K21" s="43"/>
      <c r="L21" s="43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</row>
    <row r="22" spans="1:38" s="127" customFormat="1" ht="11.25">
      <c r="A22" s="3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</row>
    <row r="23" spans="1:38" s="127" customFormat="1" ht="18">
      <c r="A23" s="37"/>
      <c r="B23" s="156"/>
      <c r="C23" s="156"/>
      <c r="D23" s="156"/>
      <c r="E23" s="156"/>
      <c r="F23" s="156"/>
      <c r="G23" s="156"/>
      <c r="H23" s="156"/>
      <c r="I23" s="156"/>
      <c r="J23" s="157"/>
      <c r="K23" s="157"/>
      <c r="L23" s="157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</row>
    <row r="24" spans="1:12" ht="66.75" customHeight="1">
      <c r="A24" s="37"/>
      <c r="B24" s="323" t="s">
        <v>11</v>
      </c>
      <c r="C24" s="324"/>
      <c r="D24" s="324"/>
      <c r="E24" s="324"/>
      <c r="F24" s="325"/>
      <c r="G24" s="158" t="s">
        <v>68</v>
      </c>
      <c r="H24" s="158" t="s">
        <v>202</v>
      </c>
      <c r="I24" s="158" t="s">
        <v>13</v>
      </c>
      <c r="J24" s="158" t="s">
        <v>69</v>
      </c>
      <c r="K24" s="158" t="s">
        <v>15</v>
      </c>
      <c r="L24" s="158" t="s">
        <v>16</v>
      </c>
    </row>
    <row r="25" spans="1:12" ht="17.25" customHeight="1">
      <c r="A25" s="37"/>
      <c r="B25" s="319">
        <v>1</v>
      </c>
      <c r="C25" s="320"/>
      <c r="D25" s="320"/>
      <c r="E25" s="320"/>
      <c r="F25" s="321"/>
      <c r="G25" s="159">
        <v>2</v>
      </c>
      <c r="H25" s="159">
        <v>3</v>
      </c>
      <c r="I25" s="159">
        <v>4</v>
      </c>
      <c r="J25" s="159">
        <v>5</v>
      </c>
      <c r="K25" s="159" t="s">
        <v>17</v>
      </c>
      <c r="L25" s="159" t="s">
        <v>18</v>
      </c>
    </row>
    <row r="26" spans="1:12" ht="15" customHeight="1">
      <c r="A26" s="48"/>
      <c r="B26" s="49"/>
      <c r="C26" s="49"/>
      <c r="D26" s="49"/>
      <c r="E26" s="49"/>
      <c r="F26" s="49" t="s">
        <v>77</v>
      </c>
      <c r="G26" s="165">
        <f>SUM(G27+G74)</f>
        <v>2213803.1</v>
      </c>
      <c r="H26" s="166">
        <f>SUM(H27+H74)</f>
        <v>6604656</v>
      </c>
      <c r="I26" s="166">
        <f>SUM(I27+I74)</f>
        <v>6604656</v>
      </c>
      <c r="J26" s="165">
        <f>SUM(J27+J74)</f>
        <v>2340466.0900000003</v>
      </c>
      <c r="K26" s="165">
        <f>SUM(J26/G26)*100</f>
        <v>105.72151109554414</v>
      </c>
      <c r="L26" s="51">
        <f>SUM(J26/I26)*100</f>
        <v>35.43660850769518</v>
      </c>
    </row>
    <row r="27" spans="1:12" ht="15" customHeight="1">
      <c r="A27" s="48"/>
      <c r="B27" s="49">
        <v>3</v>
      </c>
      <c r="C27" s="49"/>
      <c r="D27" s="49"/>
      <c r="E27" s="49"/>
      <c r="F27" s="49" t="s">
        <v>50</v>
      </c>
      <c r="G27" s="165">
        <f>SUM(G28+G36+G66+G70+G73)</f>
        <v>2162244.95</v>
      </c>
      <c r="H27" s="166">
        <f>SUM(H28+H36+H66+H70+H73)</f>
        <v>6024947</v>
      </c>
      <c r="I27" s="166">
        <f>SUM(I28+I36+I66+I70+I73)</f>
        <v>6024947</v>
      </c>
      <c r="J27" s="165">
        <f>SUM(J28+J36+J66+J70+J73)</f>
        <v>2256503.18</v>
      </c>
      <c r="K27" s="165">
        <f>SUM(J27/G27)*100</f>
        <v>104.35927622353796</v>
      </c>
      <c r="L27" s="51">
        <f>SUM(J27/I27)*100</f>
        <v>37.452664396881836</v>
      </c>
    </row>
    <row r="28" spans="1:12" ht="15" customHeight="1">
      <c r="A28" s="48"/>
      <c r="B28" s="52"/>
      <c r="C28" s="52">
        <v>31</v>
      </c>
      <c r="D28" s="52"/>
      <c r="E28" s="52"/>
      <c r="F28" s="52" t="s">
        <v>78</v>
      </c>
      <c r="G28" s="167">
        <v>1389028.35</v>
      </c>
      <c r="H28" s="168">
        <v>3374875</v>
      </c>
      <c r="I28" s="168">
        <v>3374875</v>
      </c>
      <c r="J28" s="167">
        <v>1513013</v>
      </c>
      <c r="K28" s="169">
        <f>SUM(J28/G28)*100</f>
        <v>108.92599852263633</v>
      </c>
      <c r="L28" s="55">
        <f>SUM(J28/I28)*100</f>
        <v>44.83167524723138</v>
      </c>
    </row>
    <row r="29" spans="1:12" ht="15" customHeight="1">
      <c r="A29" s="48"/>
      <c r="B29" s="56"/>
      <c r="C29" s="56"/>
      <c r="D29" s="56">
        <v>311</v>
      </c>
      <c r="E29" s="56"/>
      <c r="F29" s="56" t="s">
        <v>79</v>
      </c>
      <c r="G29" s="167">
        <v>1164111.88</v>
      </c>
      <c r="H29" s="170"/>
      <c r="I29" s="170"/>
      <c r="J29" s="167">
        <v>1266879.03</v>
      </c>
      <c r="K29" s="169">
        <f aca="true" t="shared" si="2" ref="K29:K35">SUM(J29/G29)*100</f>
        <v>108.82794444121645</v>
      </c>
      <c r="L29" s="55"/>
    </row>
    <row r="30" spans="1:12" ht="15" customHeight="1">
      <c r="A30" s="48"/>
      <c r="B30" s="56"/>
      <c r="C30" s="56"/>
      <c r="D30" s="56"/>
      <c r="E30" s="56">
        <v>3111</v>
      </c>
      <c r="F30" s="56" t="s">
        <v>80</v>
      </c>
      <c r="G30" s="167">
        <v>1124483.5</v>
      </c>
      <c r="H30" s="170"/>
      <c r="I30" s="170"/>
      <c r="J30" s="167">
        <v>1215421.17</v>
      </c>
      <c r="K30" s="169">
        <f t="shared" si="2"/>
        <v>108.08706130414541</v>
      </c>
      <c r="L30" s="55"/>
    </row>
    <row r="31" spans="1:12" ht="15" customHeight="1">
      <c r="A31" s="48"/>
      <c r="B31" s="56"/>
      <c r="C31" s="56"/>
      <c r="D31" s="56"/>
      <c r="E31" s="56">
        <v>3113</v>
      </c>
      <c r="F31" s="56" t="s">
        <v>81</v>
      </c>
      <c r="G31" s="167">
        <v>39628.38</v>
      </c>
      <c r="H31" s="170"/>
      <c r="I31" s="170"/>
      <c r="J31" s="167">
        <v>51457.86</v>
      </c>
      <c r="K31" s="169">
        <f t="shared" si="2"/>
        <v>129.8510310035384</v>
      </c>
      <c r="L31" s="55"/>
    </row>
    <row r="32" spans="1:12" ht="15" customHeight="1">
      <c r="A32" s="48"/>
      <c r="B32" s="56"/>
      <c r="C32" s="56"/>
      <c r="D32" s="56">
        <v>312</v>
      </c>
      <c r="E32" s="56"/>
      <c r="F32" s="56" t="s">
        <v>82</v>
      </c>
      <c r="G32" s="167">
        <v>32838.04</v>
      </c>
      <c r="H32" s="170"/>
      <c r="I32" s="170"/>
      <c r="J32" s="167">
        <v>37098.93</v>
      </c>
      <c r="K32" s="169">
        <f t="shared" si="2"/>
        <v>112.97546991233338</v>
      </c>
      <c r="L32" s="55"/>
    </row>
    <row r="33" spans="1:12" ht="15" customHeight="1">
      <c r="A33" s="48"/>
      <c r="B33" s="56"/>
      <c r="C33" s="56"/>
      <c r="D33" s="56"/>
      <c r="E33" s="56">
        <v>3121</v>
      </c>
      <c r="F33" s="57" t="s">
        <v>82</v>
      </c>
      <c r="G33" s="167">
        <v>32838.04</v>
      </c>
      <c r="H33" s="170"/>
      <c r="I33" s="170"/>
      <c r="J33" s="167">
        <v>37098.93</v>
      </c>
      <c r="K33" s="169">
        <f t="shared" si="2"/>
        <v>112.97546991233338</v>
      </c>
      <c r="L33" s="55"/>
    </row>
    <row r="34" spans="1:12" ht="15" customHeight="1">
      <c r="A34" s="48"/>
      <c r="B34" s="56"/>
      <c r="C34" s="56"/>
      <c r="D34" s="56">
        <v>313</v>
      </c>
      <c r="E34" s="56"/>
      <c r="F34" s="57" t="s">
        <v>83</v>
      </c>
      <c r="G34" s="167">
        <v>192078.43</v>
      </c>
      <c r="H34" s="170"/>
      <c r="I34" s="170"/>
      <c r="J34" s="167">
        <v>209035.04</v>
      </c>
      <c r="K34" s="169">
        <f t="shared" si="2"/>
        <v>108.82796157798667</v>
      </c>
      <c r="L34" s="55"/>
    </row>
    <row r="35" spans="1:12" ht="15" customHeight="1">
      <c r="A35" s="48"/>
      <c r="B35" s="56"/>
      <c r="C35" s="56"/>
      <c r="D35" s="56"/>
      <c r="E35" s="56">
        <v>3132</v>
      </c>
      <c r="F35" s="57" t="s">
        <v>84</v>
      </c>
      <c r="G35" s="167">
        <v>192078.43</v>
      </c>
      <c r="H35" s="170"/>
      <c r="I35" s="170"/>
      <c r="J35" s="167">
        <v>209035.04</v>
      </c>
      <c r="K35" s="169">
        <f t="shared" si="2"/>
        <v>108.82796157798667</v>
      </c>
      <c r="L35" s="55"/>
    </row>
    <row r="36" spans="1:12" ht="15" customHeight="1">
      <c r="A36" s="48"/>
      <c r="B36" s="56"/>
      <c r="C36" s="56">
        <v>32</v>
      </c>
      <c r="D36" s="56"/>
      <c r="E36" s="56"/>
      <c r="F36" s="56" t="s">
        <v>85</v>
      </c>
      <c r="G36" s="167">
        <v>753589.35</v>
      </c>
      <c r="H36" s="168">
        <v>2574036</v>
      </c>
      <c r="I36" s="168">
        <v>2574036</v>
      </c>
      <c r="J36" s="167">
        <v>743232.39</v>
      </c>
      <c r="K36" s="55">
        <f>SUM(J36/G36)*100</f>
        <v>98.62564936725818</v>
      </c>
      <c r="L36" s="55">
        <f>SUM(J36/I36)*100</f>
        <v>28.874203391094767</v>
      </c>
    </row>
    <row r="37" spans="1:12" ht="15" customHeight="1">
      <c r="A37" s="48"/>
      <c r="B37" s="56"/>
      <c r="C37" s="56"/>
      <c r="D37" s="56">
        <v>321</v>
      </c>
      <c r="E37" s="56"/>
      <c r="F37" s="56" t="s">
        <v>86</v>
      </c>
      <c r="G37" s="167">
        <v>72444.49</v>
      </c>
      <c r="H37" s="170"/>
      <c r="I37" s="170"/>
      <c r="J37" s="167">
        <v>71344.12</v>
      </c>
      <c r="K37" s="55">
        <f aca="true" t="shared" si="3" ref="K37:K69">SUM(J37/G37)*100</f>
        <v>98.48108531097395</v>
      </c>
      <c r="L37" s="55"/>
    </row>
    <row r="38" spans="1:12" ht="15" customHeight="1">
      <c r="A38" s="48"/>
      <c r="B38" s="56"/>
      <c r="C38" s="58"/>
      <c r="D38" s="56"/>
      <c r="E38" s="56">
        <v>3211</v>
      </c>
      <c r="F38" s="57" t="s">
        <v>87</v>
      </c>
      <c r="G38" s="167">
        <v>43778.56</v>
      </c>
      <c r="H38" s="170"/>
      <c r="I38" s="170"/>
      <c r="J38" s="167">
        <v>38488.44</v>
      </c>
      <c r="K38" s="55">
        <f t="shared" si="3"/>
        <v>87.91618545699083</v>
      </c>
      <c r="L38" s="55"/>
    </row>
    <row r="39" spans="1:12" ht="25.5">
      <c r="A39" s="48"/>
      <c r="B39" s="56"/>
      <c r="C39" s="58"/>
      <c r="D39" s="56"/>
      <c r="E39" s="56">
        <v>3212</v>
      </c>
      <c r="F39" s="57" t="s">
        <v>88</v>
      </c>
      <c r="G39" s="167">
        <v>28665.93</v>
      </c>
      <c r="H39" s="170"/>
      <c r="I39" s="170"/>
      <c r="J39" s="167">
        <v>32118.68</v>
      </c>
      <c r="K39" s="55">
        <f t="shared" si="3"/>
        <v>112.04478626718198</v>
      </c>
      <c r="L39" s="55"/>
    </row>
    <row r="40" spans="1:12" ht="15" customHeight="1">
      <c r="A40" s="48"/>
      <c r="B40" s="56"/>
      <c r="C40" s="56"/>
      <c r="D40" s="56"/>
      <c r="E40" s="56">
        <v>3213</v>
      </c>
      <c r="F40" s="57" t="s">
        <v>89</v>
      </c>
      <c r="G40" s="170"/>
      <c r="H40" s="170"/>
      <c r="I40" s="170"/>
      <c r="J40" s="167">
        <v>737</v>
      </c>
      <c r="K40" s="55"/>
      <c r="L40" s="55"/>
    </row>
    <row r="41" spans="1:12" ht="15" customHeight="1">
      <c r="A41" s="48"/>
      <c r="B41" s="56"/>
      <c r="C41" s="56"/>
      <c r="D41" s="56">
        <v>322</v>
      </c>
      <c r="E41" s="56"/>
      <c r="F41" s="57" t="s">
        <v>90</v>
      </c>
      <c r="G41" s="167">
        <v>385917.46</v>
      </c>
      <c r="H41" s="170"/>
      <c r="I41" s="170"/>
      <c r="J41" s="167">
        <v>291416.72</v>
      </c>
      <c r="K41" s="55">
        <f t="shared" si="3"/>
        <v>75.51270678450256</v>
      </c>
      <c r="L41" s="55"/>
    </row>
    <row r="42" spans="1:12" ht="15" customHeight="1">
      <c r="A42" s="48"/>
      <c r="B42" s="56"/>
      <c r="C42" s="56"/>
      <c r="D42" s="56"/>
      <c r="E42" s="56">
        <v>3221</v>
      </c>
      <c r="F42" s="57" t="s">
        <v>91</v>
      </c>
      <c r="G42" s="167">
        <v>26537.43</v>
      </c>
      <c r="H42" s="170"/>
      <c r="I42" s="170"/>
      <c r="J42" s="167">
        <v>42679.71</v>
      </c>
      <c r="K42" s="55">
        <f t="shared" si="3"/>
        <v>160.82834698009566</v>
      </c>
      <c r="L42" s="55"/>
    </row>
    <row r="43" spans="1:12" ht="15" customHeight="1">
      <c r="A43" s="48"/>
      <c r="B43" s="56"/>
      <c r="C43" s="56"/>
      <c r="D43" s="56"/>
      <c r="E43" s="56">
        <v>3222</v>
      </c>
      <c r="F43" s="57" t="s">
        <v>130</v>
      </c>
      <c r="G43" s="167">
        <v>25302.55</v>
      </c>
      <c r="H43" s="170"/>
      <c r="I43" s="170"/>
      <c r="J43" s="167">
        <v>34740.28</v>
      </c>
      <c r="K43" s="55">
        <f t="shared" si="3"/>
        <v>137.2995211945041</v>
      </c>
      <c r="L43" s="55"/>
    </row>
    <row r="44" spans="1:12" ht="15" customHeight="1">
      <c r="A44" s="48"/>
      <c r="B44" s="56"/>
      <c r="C44" s="56"/>
      <c r="D44" s="56"/>
      <c r="E44" s="56">
        <v>3223</v>
      </c>
      <c r="F44" s="57" t="s">
        <v>92</v>
      </c>
      <c r="G44" s="123">
        <v>317126.8</v>
      </c>
      <c r="H44" s="171"/>
      <c r="I44" s="171"/>
      <c r="J44" s="123">
        <v>167339.56</v>
      </c>
      <c r="K44" s="55">
        <f t="shared" si="3"/>
        <v>52.7673977727521</v>
      </c>
      <c r="L44" s="55"/>
    </row>
    <row r="45" spans="1:12" ht="25.5">
      <c r="A45" s="48"/>
      <c r="B45" s="56"/>
      <c r="C45" s="56"/>
      <c r="D45" s="56"/>
      <c r="E45" s="56">
        <v>3224</v>
      </c>
      <c r="F45" s="57" t="s">
        <v>93</v>
      </c>
      <c r="G45" s="123">
        <v>9454.96</v>
      </c>
      <c r="H45" s="171"/>
      <c r="I45" s="171"/>
      <c r="J45" s="123">
        <v>9018.41</v>
      </c>
      <c r="K45" s="55">
        <f t="shared" si="3"/>
        <v>95.38284667518425</v>
      </c>
      <c r="L45" s="55"/>
    </row>
    <row r="46" spans="1:12" ht="15" customHeight="1">
      <c r="A46" s="48"/>
      <c r="B46" s="56"/>
      <c r="C46" s="56"/>
      <c r="D46" s="56"/>
      <c r="E46" s="56">
        <v>3225</v>
      </c>
      <c r="F46" s="57" t="s">
        <v>94</v>
      </c>
      <c r="G46" s="123">
        <v>7495.72</v>
      </c>
      <c r="H46" s="171"/>
      <c r="I46" s="171"/>
      <c r="J46" s="123">
        <v>21608.22</v>
      </c>
      <c r="K46" s="55">
        <f t="shared" si="3"/>
        <v>288.27410842454094</v>
      </c>
      <c r="L46" s="55"/>
    </row>
    <row r="47" spans="1:12" ht="15" customHeight="1">
      <c r="A47" s="48"/>
      <c r="B47" s="56"/>
      <c r="C47" s="56"/>
      <c r="D47" s="56"/>
      <c r="E47" s="56">
        <v>3227</v>
      </c>
      <c r="F47" s="57" t="s">
        <v>95</v>
      </c>
      <c r="G47" s="171"/>
      <c r="H47" s="171"/>
      <c r="I47" s="171"/>
      <c r="J47" s="123">
        <v>16030.54</v>
      </c>
      <c r="K47" s="55"/>
      <c r="L47" s="55"/>
    </row>
    <row r="48" spans="1:12" ht="15" customHeight="1">
      <c r="A48" s="48"/>
      <c r="B48" s="56"/>
      <c r="C48" s="56"/>
      <c r="D48" s="56">
        <v>323</v>
      </c>
      <c r="E48" s="56"/>
      <c r="F48" s="57" t="s">
        <v>96</v>
      </c>
      <c r="G48" s="123">
        <v>222767.61</v>
      </c>
      <c r="H48" s="171"/>
      <c r="I48" s="171"/>
      <c r="J48" s="123">
        <v>273742.82</v>
      </c>
      <c r="K48" s="55">
        <f t="shared" si="3"/>
        <v>122.88268478527917</v>
      </c>
      <c r="L48" s="55"/>
    </row>
    <row r="49" spans="1:12" ht="15" customHeight="1">
      <c r="A49" s="48"/>
      <c r="B49" s="56"/>
      <c r="C49" s="56"/>
      <c r="D49" s="56"/>
      <c r="E49" s="56">
        <v>3231</v>
      </c>
      <c r="F49" s="57" t="s">
        <v>97</v>
      </c>
      <c r="G49" s="123">
        <v>40940.62</v>
      </c>
      <c r="H49" s="171"/>
      <c r="I49" s="171"/>
      <c r="J49" s="123">
        <v>42243.81</v>
      </c>
      <c r="K49" s="55">
        <f t="shared" si="3"/>
        <v>103.18312228784028</v>
      </c>
      <c r="L49" s="55"/>
    </row>
    <row r="50" spans="1:12" ht="15" customHeight="1">
      <c r="A50" s="48"/>
      <c r="B50" s="56"/>
      <c r="C50" s="56"/>
      <c r="D50" s="56"/>
      <c r="E50" s="56">
        <v>3232</v>
      </c>
      <c r="F50" s="57" t="s">
        <v>98</v>
      </c>
      <c r="G50" s="123">
        <v>39230.12</v>
      </c>
      <c r="H50" s="171"/>
      <c r="I50" s="171"/>
      <c r="J50" s="123">
        <v>39983.71</v>
      </c>
      <c r="K50" s="55">
        <f t="shared" si="3"/>
        <v>101.92094747607194</v>
      </c>
      <c r="L50" s="55"/>
    </row>
    <row r="51" spans="1:12" ht="15" customHeight="1">
      <c r="A51" s="48"/>
      <c r="B51" s="56"/>
      <c r="C51" s="56"/>
      <c r="D51" s="56"/>
      <c r="E51" s="56">
        <v>3233</v>
      </c>
      <c r="F51" s="57" t="s">
        <v>99</v>
      </c>
      <c r="G51" s="123">
        <v>25961.81</v>
      </c>
      <c r="H51" s="171"/>
      <c r="I51" s="171"/>
      <c r="J51" s="123">
        <v>29800.48</v>
      </c>
      <c r="K51" s="55">
        <f t="shared" si="3"/>
        <v>114.78583349928219</v>
      </c>
      <c r="L51" s="55"/>
    </row>
    <row r="52" spans="1:12" ht="15" customHeight="1">
      <c r="A52" s="48"/>
      <c r="B52" s="56"/>
      <c r="C52" s="56"/>
      <c r="D52" s="56"/>
      <c r="E52" s="56">
        <v>3234</v>
      </c>
      <c r="F52" s="57" t="s">
        <v>100</v>
      </c>
      <c r="G52" s="123">
        <v>25578.78</v>
      </c>
      <c r="H52" s="171"/>
      <c r="I52" s="171"/>
      <c r="J52" s="123">
        <v>23184.09</v>
      </c>
      <c r="K52" s="55">
        <f t="shared" si="3"/>
        <v>90.63798195222759</v>
      </c>
      <c r="L52" s="55"/>
    </row>
    <row r="53" spans="1:12" ht="15" customHeight="1">
      <c r="A53" s="48"/>
      <c r="B53" s="56"/>
      <c r="C53" s="56"/>
      <c r="D53" s="56"/>
      <c r="E53" s="56">
        <v>3235</v>
      </c>
      <c r="F53" s="57" t="s">
        <v>101</v>
      </c>
      <c r="G53" s="123">
        <v>19866.04</v>
      </c>
      <c r="H53" s="171"/>
      <c r="I53" s="171"/>
      <c r="J53" s="123">
        <v>52827.56</v>
      </c>
      <c r="K53" s="55">
        <f t="shared" si="3"/>
        <v>265.9189249593779</v>
      </c>
      <c r="L53" s="55"/>
    </row>
    <row r="54" spans="1:12" ht="15" customHeight="1">
      <c r="A54" s="48"/>
      <c r="B54" s="56"/>
      <c r="C54" s="56"/>
      <c r="D54" s="56"/>
      <c r="E54" s="56">
        <v>3236</v>
      </c>
      <c r="F54" s="57" t="s">
        <v>102</v>
      </c>
      <c r="G54" s="123">
        <v>1838.55</v>
      </c>
      <c r="H54" s="171"/>
      <c r="I54" s="171"/>
      <c r="J54" s="123">
        <v>5686.22</v>
      </c>
      <c r="K54" s="55">
        <f t="shared" si="3"/>
        <v>309.2774197057464</v>
      </c>
      <c r="L54" s="55"/>
    </row>
    <row r="55" spans="1:12" ht="15" customHeight="1">
      <c r="A55" s="48"/>
      <c r="B55" s="56"/>
      <c r="C55" s="56"/>
      <c r="D55" s="56"/>
      <c r="E55" s="56">
        <v>3237</v>
      </c>
      <c r="F55" s="57" t="s">
        <v>103</v>
      </c>
      <c r="G55" s="123">
        <v>36553.29</v>
      </c>
      <c r="H55" s="171"/>
      <c r="I55" s="171"/>
      <c r="J55" s="123">
        <v>54806.51</v>
      </c>
      <c r="K55" s="55">
        <f t="shared" si="3"/>
        <v>149.93591548120565</v>
      </c>
      <c r="L55" s="55"/>
    </row>
    <row r="56" spans="1:12" ht="15" customHeight="1">
      <c r="A56" s="48"/>
      <c r="B56" s="56"/>
      <c r="C56" s="56"/>
      <c r="D56" s="56"/>
      <c r="E56" s="56">
        <v>3238</v>
      </c>
      <c r="F56" s="57" t="s">
        <v>104</v>
      </c>
      <c r="G56" s="123">
        <v>8736.52</v>
      </c>
      <c r="H56" s="171"/>
      <c r="I56" s="171"/>
      <c r="J56" s="123">
        <v>5117.62</v>
      </c>
      <c r="K56" s="55">
        <f t="shared" si="3"/>
        <v>58.57732827258451</v>
      </c>
      <c r="L56" s="55"/>
    </row>
    <row r="57" spans="1:12" ht="15" customHeight="1">
      <c r="A57" s="48"/>
      <c r="B57" s="56"/>
      <c r="C57" s="56"/>
      <c r="D57" s="56"/>
      <c r="E57" s="56">
        <v>3239</v>
      </c>
      <c r="F57" s="57" t="s">
        <v>105</v>
      </c>
      <c r="G57" s="123">
        <v>24061.88</v>
      </c>
      <c r="H57" s="171"/>
      <c r="I57" s="171"/>
      <c r="J57" s="123">
        <v>20092.82</v>
      </c>
      <c r="K57" s="55">
        <f t="shared" si="3"/>
        <v>83.50478017511516</v>
      </c>
      <c r="L57" s="55"/>
    </row>
    <row r="58" spans="1:12" ht="24" customHeight="1">
      <c r="A58" s="48"/>
      <c r="B58" s="56"/>
      <c r="C58" s="56"/>
      <c r="D58" s="56">
        <v>324</v>
      </c>
      <c r="E58" s="56"/>
      <c r="F58" s="57" t="s">
        <v>106</v>
      </c>
      <c r="G58" s="123">
        <v>6493.05</v>
      </c>
      <c r="H58" s="171"/>
      <c r="I58" s="171"/>
      <c r="J58" s="123">
        <v>11738.8</v>
      </c>
      <c r="K58" s="55">
        <f t="shared" si="3"/>
        <v>180.79022955313758</v>
      </c>
      <c r="L58" s="55"/>
    </row>
    <row r="59" spans="1:12" ht="27" customHeight="1">
      <c r="A59" s="48"/>
      <c r="B59" s="56"/>
      <c r="C59" s="56"/>
      <c r="D59" s="56"/>
      <c r="E59" s="56">
        <v>3241</v>
      </c>
      <c r="F59" s="57" t="s">
        <v>106</v>
      </c>
      <c r="G59" s="123">
        <v>6493.05</v>
      </c>
      <c r="H59" s="171"/>
      <c r="I59" s="171"/>
      <c r="J59" s="123">
        <v>11738.8</v>
      </c>
      <c r="K59" s="55">
        <f t="shared" si="3"/>
        <v>180.79022955313758</v>
      </c>
      <c r="L59" s="55"/>
    </row>
    <row r="60" spans="1:12" ht="15" customHeight="1">
      <c r="A60" s="48"/>
      <c r="B60" s="56"/>
      <c r="C60" s="56"/>
      <c r="D60" s="56">
        <v>329</v>
      </c>
      <c r="E60" s="56"/>
      <c r="F60" s="57" t="s">
        <v>107</v>
      </c>
      <c r="G60" s="123">
        <v>65966.74</v>
      </c>
      <c r="H60" s="171"/>
      <c r="I60" s="171"/>
      <c r="J60" s="123">
        <v>94989.93</v>
      </c>
      <c r="K60" s="55">
        <f t="shared" si="3"/>
        <v>143.99670197435856</v>
      </c>
      <c r="L60" s="55"/>
    </row>
    <row r="61" spans="1:12" ht="15" customHeight="1">
      <c r="A61" s="48"/>
      <c r="B61" s="56"/>
      <c r="C61" s="56"/>
      <c r="D61" s="56"/>
      <c r="E61" s="56">
        <v>3292</v>
      </c>
      <c r="F61" s="57" t="s">
        <v>108</v>
      </c>
      <c r="G61" s="123">
        <v>261.07</v>
      </c>
      <c r="H61" s="171"/>
      <c r="I61" s="171"/>
      <c r="J61" s="123">
        <v>349.82</v>
      </c>
      <c r="K61" s="55">
        <f t="shared" si="3"/>
        <v>133.99471406136286</v>
      </c>
      <c r="L61" s="55"/>
    </row>
    <row r="62" spans="1:12" ht="15" customHeight="1">
      <c r="A62" s="48"/>
      <c r="B62" s="56"/>
      <c r="C62" s="56"/>
      <c r="D62" s="56"/>
      <c r="E62" s="56">
        <v>3293</v>
      </c>
      <c r="F62" s="57" t="s">
        <v>109</v>
      </c>
      <c r="G62" s="123">
        <v>24383</v>
      </c>
      <c r="H62" s="171"/>
      <c r="I62" s="171"/>
      <c r="J62" s="123">
        <v>82794.12</v>
      </c>
      <c r="K62" s="55">
        <f t="shared" si="3"/>
        <v>339.55674035188446</v>
      </c>
      <c r="L62" s="55"/>
    </row>
    <row r="63" spans="1:12" ht="15" customHeight="1">
      <c r="A63" s="48"/>
      <c r="B63" s="56"/>
      <c r="C63" s="56"/>
      <c r="D63" s="56"/>
      <c r="E63" s="56">
        <v>3294</v>
      </c>
      <c r="F63" s="57" t="s">
        <v>110</v>
      </c>
      <c r="G63" s="123">
        <v>551.46</v>
      </c>
      <c r="H63" s="171"/>
      <c r="I63" s="171"/>
      <c r="J63" s="123">
        <v>558.16</v>
      </c>
      <c r="K63" s="55">
        <f t="shared" si="3"/>
        <v>101.2149566605012</v>
      </c>
      <c r="L63" s="55"/>
    </row>
    <row r="64" spans="1:12" ht="15" customHeight="1">
      <c r="A64" s="48"/>
      <c r="B64" s="56"/>
      <c r="C64" s="56"/>
      <c r="D64" s="56"/>
      <c r="E64" s="56">
        <v>3295</v>
      </c>
      <c r="F64" s="57" t="s">
        <v>111</v>
      </c>
      <c r="G64" s="123">
        <v>1221.07</v>
      </c>
      <c r="H64" s="171"/>
      <c r="I64" s="171"/>
      <c r="J64" s="123">
        <v>1648.86</v>
      </c>
      <c r="K64" s="55">
        <f t="shared" si="3"/>
        <v>135.03402753322905</v>
      </c>
      <c r="L64" s="55"/>
    </row>
    <row r="65" spans="1:12" ht="15" customHeight="1">
      <c r="A65" s="48"/>
      <c r="B65" s="56"/>
      <c r="C65" s="56"/>
      <c r="D65" s="56"/>
      <c r="E65" s="56">
        <v>3299</v>
      </c>
      <c r="F65" s="57" t="s">
        <v>107</v>
      </c>
      <c r="G65" s="123">
        <v>39550.14</v>
      </c>
      <c r="H65" s="171"/>
      <c r="I65" s="171"/>
      <c r="J65" s="123">
        <v>9638.97</v>
      </c>
      <c r="K65" s="55">
        <f t="shared" si="3"/>
        <v>24.371519291714264</v>
      </c>
      <c r="L65" s="55"/>
    </row>
    <row r="66" spans="1:12" ht="15" customHeight="1">
      <c r="A66" s="48"/>
      <c r="B66" s="56"/>
      <c r="C66" s="56">
        <v>34</v>
      </c>
      <c r="D66" s="56"/>
      <c r="E66" s="56"/>
      <c r="F66" s="57" t="s">
        <v>112</v>
      </c>
      <c r="G66" s="123">
        <v>116.98</v>
      </c>
      <c r="H66" s="124">
        <v>9409</v>
      </c>
      <c r="I66" s="124">
        <v>9409</v>
      </c>
      <c r="J66" s="123">
        <v>257.79</v>
      </c>
      <c r="K66" s="55">
        <f t="shared" si="3"/>
        <v>220.37100359035736</v>
      </c>
      <c r="L66" s="55">
        <f>SUM(J66/I66)*100</f>
        <v>2.73982357317462</v>
      </c>
    </row>
    <row r="67" spans="1:12" ht="15" customHeight="1">
      <c r="A67" s="48"/>
      <c r="B67" s="56"/>
      <c r="C67" s="56"/>
      <c r="D67" s="56">
        <v>343</v>
      </c>
      <c r="E67" s="56"/>
      <c r="F67" s="57" t="s">
        <v>113</v>
      </c>
      <c r="G67" s="123">
        <v>116.98</v>
      </c>
      <c r="H67" s="171"/>
      <c r="I67" s="171"/>
      <c r="J67" s="123">
        <v>257.79</v>
      </c>
      <c r="K67" s="55">
        <f t="shared" si="3"/>
        <v>220.37100359035736</v>
      </c>
      <c r="L67" s="55"/>
    </row>
    <row r="68" spans="1:12" ht="15" customHeight="1">
      <c r="A68" s="48"/>
      <c r="B68" s="56"/>
      <c r="C68" s="56"/>
      <c r="D68" s="56"/>
      <c r="E68" s="56">
        <v>3431</v>
      </c>
      <c r="F68" s="57" t="s">
        <v>114</v>
      </c>
      <c r="G68" s="123">
        <v>103.99</v>
      </c>
      <c r="H68" s="171"/>
      <c r="I68" s="171"/>
      <c r="J68" s="123">
        <v>51.52</v>
      </c>
      <c r="K68" s="55">
        <f t="shared" si="3"/>
        <v>49.543225310125976</v>
      </c>
      <c r="L68" s="55"/>
    </row>
    <row r="69" spans="1:12" ht="15" customHeight="1">
      <c r="A69" s="48"/>
      <c r="B69" s="56"/>
      <c r="C69" s="56"/>
      <c r="D69" s="56"/>
      <c r="E69" s="56">
        <v>3433</v>
      </c>
      <c r="F69" s="57" t="s">
        <v>115</v>
      </c>
      <c r="G69" s="123">
        <v>12.99</v>
      </c>
      <c r="H69" s="171"/>
      <c r="I69" s="171"/>
      <c r="J69" s="123">
        <v>206.27</v>
      </c>
      <c r="K69" s="55">
        <f t="shared" si="3"/>
        <v>1587.913779830639</v>
      </c>
      <c r="L69" s="55"/>
    </row>
    <row r="70" spans="1:12" ht="25.5">
      <c r="A70" s="48"/>
      <c r="B70" s="56"/>
      <c r="C70" s="56">
        <v>37</v>
      </c>
      <c r="D70" s="56"/>
      <c r="E70" s="56"/>
      <c r="F70" s="57" t="s">
        <v>116</v>
      </c>
      <c r="G70" s="123">
        <v>19510.27</v>
      </c>
      <c r="H70" s="124">
        <v>53089</v>
      </c>
      <c r="I70" s="124">
        <v>53089</v>
      </c>
      <c r="J70" s="171"/>
      <c r="K70" s="55"/>
      <c r="L70" s="55"/>
    </row>
    <row r="71" spans="1:12" ht="25.5">
      <c r="A71" s="48"/>
      <c r="B71" s="56"/>
      <c r="C71" s="56"/>
      <c r="D71" s="56">
        <v>372</v>
      </c>
      <c r="E71" s="56"/>
      <c r="F71" s="57" t="s">
        <v>117</v>
      </c>
      <c r="G71" s="123">
        <v>19510.27</v>
      </c>
      <c r="H71" s="171"/>
      <c r="I71" s="171"/>
      <c r="J71" s="171"/>
      <c r="K71" s="55"/>
      <c r="L71" s="55"/>
    </row>
    <row r="72" spans="1:12" ht="15" customHeight="1">
      <c r="A72" s="48"/>
      <c r="B72" s="56"/>
      <c r="C72" s="56"/>
      <c r="D72" s="56"/>
      <c r="E72" s="56">
        <v>3721</v>
      </c>
      <c r="F72" s="57" t="s">
        <v>118</v>
      </c>
      <c r="G72" s="123">
        <v>19510.27</v>
      </c>
      <c r="H72" s="171"/>
      <c r="I72" s="171"/>
      <c r="J72" s="171"/>
      <c r="K72" s="55"/>
      <c r="L72" s="55"/>
    </row>
    <row r="73" spans="1:12" ht="15" customHeight="1">
      <c r="A73" s="48"/>
      <c r="B73" s="56"/>
      <c r="C73" s="56">
        <v>38</v>
      </c>
      <c r="D73" s="56"/>
      <c r="E73" s="56"/>
      <c r="F73" s="57" t="s">
        <v>119</v>
      </c>
      <c r="G73" s="171"/>
      <c r="H73" s="124">
        <v>13538</v>
      </c>
      <c r="I73" s="124">
        <v>13538</v>
      </c>
      <c r="J73" s="171"/>
      <c r="K73" s="55"/>
      <c r="L73" s="55"/>
    </row>
    <row r="74" spans="1:12" ht="15" customHeight="1">
      <c r="A74" s="48"/>
      <c r="B74" s="59">
        <v>4</v>
      </c>
      <c r="C74" s="60"/>
      <c r="D74" s="60"/>
      <c r="E74" s="60"/>
      <c r="F74" s="61" t="s">
        <v>52</v>
      </c>
      <c r="G74" s="120">
        <v>51558.15</v>
      </c>
      <c r="H74" s="121">
        <v>579709</v>
      </c>
      <c r="I74" s="121">
        <v>579709</v>
      </c>
      <c r="J74" s="120">
        <v>83962.91</v>
      </c>
      <c r="K74" s="63">
        <f>SUM(J74/G74)*100</f>
        <v>162.85089748177543</v>
      </c>
      <c r="L74" s="55">
        <f>SUM(J74/I74)*100</f>
        <v>14.483630580170395</v>
      </c>
    </row>
    <row r="75" spans="1:12" ht="25.5">
      <c r="A75" s="48"/>
      <c r="B75" s="52"/>
      <c r="C75" s="64">
        <v>41</v>
      </c>
      <c r="D75" s="52"/>
      <c r="E75" s="52"/>
      <c r="F75" s="57" t="s">
        <v>120</v>
      </c>
      <c r="G75" s="123">
        <v>3637.76</v>
      </c>
      <c r="H75" s="171"/>
      <c r="I75" s="171"/>
      <c r="J75" s="171"/>
      <c r="K75" s="65"/>
      <c r="L75" s="55"/>
    </row>
    <row r="76" spans="1:12" ht="15" customHeight="1">
      <c r="A76" s="48"/>
      <c r="B76" s="52"/>
      <c r="C76" s="52"/>
      <c r="D76" s="56">
        <v>412</v>
      </c>
      <c r="E76" s="56"/>
      <c r="F76" s="57" t="s">
        <v>121</v>
      </c>
      <c r="G76" s="123">
        <v>3637.76</v>
      </c>
      <c r="H76" s="171"/>
      <c r="I76" s="171"/>
      <c r="J76" s="171"/>
      <c r="K76" s="65"/>
      <c r="L76" s="55"/>
    </row>
    <row r="77" spans="1:12" ht="15" customHeight="1">
      <c r="A77" s="48"/>
      <c r="B77" s="52"/>
      <c r="C77" s="52"/>
      <c r="D77" s="56"/>
      <c r="E77" s="56">
        <v>4123</v>
      </c>
      <c r="F77" s="57" t="s">
        <v>122</v>
      </c>
      <c r="G77" s="123">
        <v>3637.76</v>
      </c>
      <c r="H77" s="171"/>
      <c r="I77" s="171"/>
      <c r="J77" s="171"/>
      <c r="K77" s="65"/>
      <c r="L77" s="55"/>
    </row>
    <row r="78" spans="1:12" ht="25.5">
      <c r="A78" s="48"/>
      <c r="B78" s="66"/>
      <c r="C78" s="67">
        <v>42</v>
      </c>
      <c r="D78" s="66"/>
      <c r="E78" s="66"/>
      <c r="F78" s="57" t="s">
        <v>123</v>
      </c>
      <c r="G78" s="123">
        <v>47920.39</v>
      </c>
      <c r="H78" s="124">
        <v>579709</v>
      </c>
      <c r="I78" s="124">
        <v>579709</v>
      </c>
      <c r="J78" s="123">
        <v>83962.91</v>
      </c>
      <c r="K78" s="65">
        <f aca="true" t="shared" si="4" ref="K78:K83">SUM(J78/G78)*100</f>
        <v>175.21332777133077</v>
      </c>
      <c r="L78" s="119">
        <f>SUM(J78/I78)*100</f>
        <v>14.483630580170395</v>
      </c>
    </row>
    <row r="79" spans="1:12" ht="15" customHeight="1">
      <c r="A79" s="48"/>
      <c r="B79" s="66"/>
      <c r="C79" s="66"/>
      <c r="D79" s="66">
        <v>422</v>
      </c>
      <c r="E79" s="66"/>
      <c r="F79" s="57" t="s">
        <v>124</v>
      </c>
      <c r="G79" s="123">
        <v>47920.39</v>
      </c>
      <c r="H79" s="171"/>
      <c r="I79" s="171"/>
      <c r="J79" s="123">
        <v>83948.92</v>
      </c>
      <c r="K79" s="65">
        <f t="shared" si="4"/>
        <v>175.18413351811202</v>
      </c>
      <c r="L79" s="55"/>
    </row>
    <row r="80" spans="1:12" ht="15" customHeight="1">
      <c r="A80" s="48"/>
      <c r="B80" s="66"/>
      <c r="C80" s="66"/>
      <c r="D80" s="66"/>
      <c r="E80" s="66">
        <v>4221</v>
      </c>
      <c r="F80" s="57" t="s">
        <v>125</v>
      </c>
      <c r="G80" s="123">
        <v>31991.85</v>
      </c>
      <c r="H80" s="171"/>
      <c r="I80" s="171"/>
      <c r="J80" s="123">
        <v>49772.3</v>
      </c>
      <c r="K80" s="65">
        <f t="shared" si="4"/>
        <v>155.57806128748416</v>
      </c>
      <c r="L80" s="55"/>
    </row>
    <row r="81" spans="1:12" ht="15" customHeight="1">
      <c r="A81" s="48"/>
      <c r="B81" s="66"/>
      <c r="C81" s="66"/>
      <c r="D81" s="66"/>
      <c r="E81" s="66">
        <v>4222</v>
      </c>
      <c r="F81" s="57" t="s">
        <v>126</v>
      </c>
      <c r="G81" s="123">
        <v>4390.27</v>
      </c>
      <c r="H81" s="171"/>
      <c r="I81" s="171"/>
      <c r="J81" s="123">
        <v>15863.9</v>
      </c>
      <c r="K81" s="65">
        <f t="shared" si="4"/>
        <v>361.3422409100123</v>
      </c>
      <c r="L81" s="55"/>
    </row>
    <row r="82" spans="1:12" ht="15" customHeight="1">
      <c r="A82" s="68"/>
      <c r="B82" s="66"/>
      <c r="C82" s="66"/>
      <c r="D82" s="66"/>
      <c r="E82" s="66">
        <v>4223</v>
      </c>
      <c r="F82" s="57" t="s">
        <v>127</v>
      </c>
      <c r="G82" s="123">
        <v>7422.19</v>
      </c>
      <c r="H82" s="171"/>
      <c r="I82" s="171"/>
      <c r="J82" s="123">
        <v>4391.25</v>
      </c>
      <c r="K82" s="65">
        <f t="shared" si="4"/>
        <v>59.16380475304459</v>
      </c>
      <c r="L82" s="55"/>
    </row>
    <row r="83" spans="1:12" ht="15" customHeight="1">
      <c r="A83" s="68"/>
      <c r="B83" s="66"/>
      <c r="C83" s="66"/>
      <c r="D83" s="66"/>
      <c r="E83" s="66">
        <v>4227</v>
      </c>
      <c r="F83" s="57" t="s">
        <v>131</v>
      </c>
      <c r="G83" s="123">
        <v>4116.08</v>
      </c>
      <c r="H83" s="171"/>
      <c r="I83" s="171"/>
      <c r="J83" s="123">
        <v>13921.47</v>
      </c>
      <c r="K83" s="65">
        <f t="shared" si="4"/>
        <v>338.2215603195273</v>
      </c>
      <c r="L83" s="55"/>
    </row>
    <row r="84" spans="1:12" ht="25.5">
      <c r="A84" s="68"/>
      <c r="B84" s="66"/>
      <c r="C84" s="66"/>
      <c r="D84" s="66">
        <v>424</v>
      </c>
      <c r="E84" s="66"/>
      <c r="F84" s="57" t="s">
        <v>128</v>
      </c>
      <c r="G84" s="171"/>
      <c r="H84" s="171"/>
      <c r="I84" s="171"/>
      <c r="J84" s="123">
        <v>13.99</v>
      </c>
      <c r="K84" s="65"/>
      <c r="L84" s="55"/>
    </row>
    <row r="85" spans="1:12" ht="15" customHeight="1">
      <c r="A85" s="68"/>
      <c r="B85" s="66"/>
      <c r="C85" s="66"/>
      <c r="D85" s="66"/>
      <c r="E85" s="66">
        <v>4241</v>
      </c>
      <c r="F85" s="57" t="s">
        <v>129</v>
      </c>
      <c r="G85" s="171"/>
      <c r="H85" s="171"/>
      <c r="I85" s="171"/>
      <c r="J85" s="123">
        <v>13.99</v>
      </c>
      <c r="K85" s="65"/>
      <c r="L85" s="55"/>
    </row>
    <row r="86" spans="1:12" s="21" customFormat="1" ht="11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1:12" s="21" customFormat="1" ht="11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2" s="21" customFormat="1" ht="11.2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1:12" s="21" customFormat="1" ht="11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1:12" s="21" customFormat="1" ht="11.2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1:12" s="21" customFormat="1" ht="11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s="21" customFormat="1" ht="11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1:12" s="21" customFormat="1" ht="11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1:12" s="21" customFormat="1" ht="11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1:12" s="21" customFormat="1" ht="11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1:12" s="21" customFormat="1" ht="11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1:12" s="21" customFormat="1" ht="11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1:12" s="21" customFormat="1" ht="11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1:12" s="21" customFormat="1" ht="11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1:12" s="21" customFormat="1" ht="11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1:12" s="21" customFormat="1" ht="11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1:12" s="21" customFormat="1" ht="11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s="21" customFormat="1" ht="11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1:12" s="21" customFormat="1" ht="11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1:12" s="21" customFormat="1" ht="11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1:12" s="21" customFormat="1" ht="11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1:12" s="21" customFormat="1" ht="11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1:12" s="21" customFormat="1" ht="11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1:12" s="21" customFormat="1" ht="11.2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1:12" s="21" customFormat="1" ht="11.2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1:12" s="21" customFormat="1" ht="11.2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1:12" s="21" customFormat="1" ht="11.2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1:12" s="21" customFormat="1" ht="11.2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1:12" s="21" customFormat="1" ht="11.2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1:12" s="21" customFormat="1" ht="11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1:12" s="21" customFormat="1" ht="11.2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1:12" s="21" customFormat="1" ht="11.2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1:12" s="21" customFormat="1" ht="11.2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2" s="21" customFormat="1" ht="11.2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1:12" s="21" customFormat="1" ht="11.2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1:12" s="21" customFormat="1" ht="11.2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1:12" s="21" customFormat="1" ht="11.2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1:12" s="21" customFormat="1" ht="11.2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1:12" s="21" customFormat="1" ht="11.2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s="21" customFormat="1" ht="11.2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1:12" s="21" customFormat="1" ht="11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</row>
    <row r="127" spans="1:12" s="21" customFormat="1" ht="11.2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</row>
    <row r="128" spans="1:12" s="21" customFormat="1" ht="11.2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</row>
    <row r="129" spans="1:12" s="21" customFormat="1" ht="11.2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</row>
    <row r="130" spans="1:12" s="21" customFormat="1" ht="11.25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</row>
    <row r="131" spans="1:12" s="21" customFormat="1" ht="11.2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1:12" s="21" customFormat="1" ht="11.2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1:12" s="21" customFormat="1" ht="11.25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1:12" s="21" customFormat="1" ht="11.2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</row>
    <row r="135" spans="1:12" s="21" customFormat="1" ht="11.2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</row>
    <row r="136" spans="1:12" s="21" customFormat="1" ht="11.2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</row>
    <row r="137" spans="1:12" s="21" customFormat="1" ht="11.2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</row>
    <row r="138" spans="1:12" s="21" customFormat="1" ht="11.2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</row>
    <row r="139" spans="1:12" s="21" customFormat="1" ht="11.2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</row>
    <row r="140" spans="1:12" s="21" customFormat="1" ht="11.2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</row>
    <row r="141" spans="1:12" s="21" customFormat="1" ht="11.2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</row>
    <row r="142" spans="1:12" s="21" customFormat="1" ht="11.2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</row>
    <row r="143" spans="1:12" s="21" customFormat="1" ht="11.2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</row>
    <row r="144" spans="1:12" s="21" customFormat="1" ht="11.2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</row>
    <row r="145" spans="1:12" s="21" customFormat="1" ht="11.2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</row>
    <row r="146" spans="1:12" s="21" customFormat="1" ht="11.25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</row>
    <row r="147" spans="1:12" s="21" customFormat="1" ht="11.2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</row>
    <row r="148" spans="1:12" s="21" customFormat="1" ht="11.2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</row>
    <row r="149" spans="1:12" s="21" customFormat="1" ht="11.2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</row>
    <row r="150" spans="1:12" s="21" customFormat="1" ht="11.25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</row>
    <row r="151" spans="1:12" s="21" customFormat="1" ht="11.2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</row>
    <row r="152" spans="1:12" s="21" customFormat="1" ht="11.2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</row>
    <row r="153" spans="1:12" s="21" customFormat="1" ht="11.2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</row>
    <row r="154" spans="1:12" s="21" customFormat="1" ht="11.2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</row>
    <row r="155" spans="1:12" s="21" customFormat="1" ht="11.2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</row>
    <row r="156" spans="1:12" s="21" customFormat="1" ht="11.25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</row>
    <row r="157" spans="1:12" s="21" customFormat="1" ht="11.25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</row>
    <row r="158" spans="1:12" s="21" customFormat="1" ht="11.25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</row>
    <row r="159" spans="1:12" s="21" customFormat="1" ht="11.25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</row>
    <row r="160" spans="1:12" s="21" customFormat="1" ht="11.25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</row>
    <row r="161" spans="1:12" s="21" customFormat="1" ht="11.2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</row>
    <row r="162" spans="1:12" s="21" customFormat="1" ht="11.2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</row>
    <row r="163" spans="1:12" s="21" customFormat="1" ht="11.2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</row>
    <row r="164" spans="1:12" s="21" customFormat="1" ht="11.2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</row>
    <row r="165" spans="1:12" s="21" customFormat="1" ht="11.25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</row>
    <row r="166" spans="1:12" s="21" customFormat="1" ht="11.25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</row>
    <row r="167" spans="1:12" s="21" customFormat="1" ht="11.25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</row>
    <row r="168" spans="1:12" s="21" customFormat="1" ht="11.25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</row>
    <row r="169" spans="1:12" s="21" customFormat="1" ht="11.25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</row>
    <row r="170" spans="1:12" s="21" customFormat="1" ht="11.2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 spans="1:12" s="21" customFormat="1" ht="11.2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</row>
    <row r="172" spans="1:12" s="21" customFormat="1" ht="11.25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  <row r="173" spans="1:12" s="21" customFormat="1" ht="11.25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</row>
    <row r="174" spans="1:12" s="21" customFormat="1" ht="11.2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</row>
    <row r="175" spans="1:12" s="21" customFormat="1" ht="11.25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</row>
    <row r="176" spans="1:12" s="21" customFormat="1" ht="11.25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</row>
    <row r="177" spans="1:12" s="21" customFormat="1" ht="11.25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</row>
    <row r="178" spans="1:12" s="21" customFormat="1" ht="11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</row>
    <row r="179" spans="1:12" s="21" customFormat="1" ht="11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</row>
    <row r="180" spans="1:12" s="21" customFormat="1" ht="11.2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</row>
    <row r="181" spans="1:12" s="21" customFormat="1" ht="11.2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</row>
    <row r="182" spans="1:12" s="21" customFormat="1" ht="11.2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s="21" customFormat="1" ht="11.25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</row>
    <row r="184" spans="1:12" s="21" customFormat="1" ht="11.25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</row>
    <row r="185" spans="1:12" s="21" customFormat="1" ht="11.25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</row>
    <row r="186" spans="1:12" s="21" customFormat="1" ht="11.2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</row>
    <row r="187" spans="1:12" s="21" customFormat="1" ht="11.25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</row>
    <row r="188" spans="1:12" s="21" customFormat="1" ht="11.25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</row>
    <row r="189" spans="1:12" s="21" customFormat="1" ht="11.25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</row>
    <row r="190" spans="1:12" s="21" customFormat="1" ht="11.2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</row>
    <row r="191" spans="1:12" s="21" customFormat="1" ht="11.25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</row>
    <row r="192" spans="1:12" s="21" customFormat="1" ht="11.2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</row>
    <row r="193" spans="1:12" s="21" customFormat="1" ht="11.25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</row>
    <row r="194" spans="1:12" s="21" customFormat="1" ht="11.25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</row>
    <row r="195" spans="1:12" s="21" customFormat="1" ht="11.2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</row>
    <row r="196" spans="1:12" s="21" customFormat="1" ht="11.25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</row>
  </sheetData>
  <sheetProtection/>
  <mergeCells count="7">
    <mergeCell ref="B25:F25"/>
    <mergeCell ref="B2:L2"/>
    <mergeCell ref="B4:L4"/>
    <mergeCell ref="B6:L6"/>
    <mergeCell ref="B8:F8"/>
    <mergeCell ref="B9:F9"/>
    <mergeCell ref="B24:F2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A1">
      <selection activeCell="D19" sqref="D19"/>
    </sheetView>
  </sheetViews>
  <sheetFormatPr defaultColWidth="9.33203125" defaultRowHeight="11.25"/>
  <cols>
    <col min="1" max="1" width="16.5" style="2" customWidth="1"/>
    <col min="2" max="2" width="32" style="2" customWidth="1"/>
    <col min="3" max="3" width="19" style="2" bestFit="1" customWidth="1"/>
    <col min="4" max="4" width="25.83203125" style="2" customWidth="1"/>
    <col min="5" max="5" width="21.5" style="2" customWidth="1"/>
    <col min="6" max="6" width="18.5" style="2" customWidth="1"/>
    <col min="7" max="8" width="15.83203125" style="2" customWidth="1"/>
    <col min="9" max="102" width="9.33203125" style="21" customWidth="1"/>
  </cols>
  <sheetData>
    <row r="1" spans="1:11" ht="18">
      <c r="A1" s="172"/>
      <c r="B1" s="172"/>
      <c r="C1" s="172"/>
      <c r="D1" s="172"/>
      <c r="E1" s="172"/>
      <c r="F1" s="172"/>
      <c r="G1" s="172"/>
      <c r="H1" s="172"/>
      <c r="I1" s="70"/>
      <c r="J1" s="70"/>
      <c r="K1" s="70"/>
    </row>
    <row r="2" spans="1:11" ht="15.75" customHeight="1">
      <c r="A2" s="330" t="s">
        <v>132</v>
      </c>
      <c r="B2" s="330"/>
      <c r="C2" s="330"/>
      <c r="D2" s="330"/>
      <c r="E2" s="330"/>
      <c r="F2" s="330"/>
      <c r="G2" s="330"/>
      <c r="H2" s="330"/>
      <c r="I2" s="100"/>
      <c r="J2" s="100"/>
      <c r="K2" s="100"/>
    </row>
    <row r="3" spans="1:11" ht="18">
      <c r="A3" s="172"/>
      <c r="B3" s="172"/>
      <c r="C3" s="172"/>
      <c r="D3" s="172"/>
      <c r="E3" s="172"/>
      <c r="F3" s="172"/>
      <c r="G3" s="172"/>
      <c r="H3" s="172"/>
      <c r="I3" s="70"/>
      <c r="J3" s="70"/>
      <c r="K3" s="70"/>
    </row>
    <row r="4" spans="1:11" ht="66.75" customHeight="1">
      <c r="A4" s="328" t="s">
        <v>11</v>
      </c>
      <c r="B4" s="328"/>
      <c r="C4" s="158" t="s">
        <v>68</v>
      </c>
      <c r="D4" s="158" t="s">
        <v>202</v>
      </c>
      <c r="E4" s="158" t="s">
        <v>13</v>
      </c>
      <c r="F4" s="158" t="s">
        <v>69</v>
      </c>
      <c r="G4" s="158" t="s">
        <v>15</v>
      </c>
      <c r="H4" s="158" t="s">
        <v>16</v>
      </c>
      <c r="I4" s="71"/>
      <c r="J4" s="71"/>
      <c r="K4" s="71"/>
    </row>
    <row r="5" spans="1:8" ht="19.5" customHeight="1">
      <c r="A5" s="329">
        <v>1</v>
      </c>
      <c r="B5" s="329"/>
      <c r="C5" s="159">
        <v>2</v>
      </c>
      <c r="D5" s="159">
        <v>3</v>
      </c>
      <c r="E5" s="159">
        <v>4</v>
      </c>
      <c r="F5" s="159">
        <v>5</v>
      </c>
      <c r="G5" s="159" t="s">
        <v>17</v>
      </c>
      <c r="H5" s="159" t="s">
        <v>18</v>
      </c>
    </row>
    <row r="6" spans="1:11" s="21" customFormat="1" ht="15" customHeight="1">
      <c r="A6" s="326" t="s">
        <v>70</v>
      </c>
      <c r="B6" s="327"/>
      <c r="C6" s="122">
        <f>SUM(C7+C9)</f>
        <v>2212385.87</v>
      </c>
      <c r="D6" s="173">
        <f>D7+D9</f>
        <v>6604656</v>
      </c>
      <c r="E6" s="173">
        <f>E7+E9</f>
        <v>6604656</v>
      </c>
      <c r="F6" s="122">
        <f>SUM(F7+F9)</f>
        <v>2327615.79</v>
      </c>
      <c r="G6" s="122">
        <f>SUM(F6/C6)*100</f>
        <v>105.2084006484818</v>
      </c>
      <c r="H6" s="122">
        <v>41.2059823760404</v>
      </c>
      <c r="I6" s="77"/>
      <c r="J6" s="77"/>
      <c r="K6" s="77"/>
    </row>
    <row r="7" spans="1:11" s="21" customFormat="1" ht="15" customHeight="1">
      <c r="A7" s="81" t="s">
        <v>133</v>
      </c>
      <c r="B7" s="82" t="s">
        <v>134</v>
      </c>
      <c r="C7" s="174">
        <f>C8</f>
        <v>2189698.38</v>
      </c>
      <c r="D7" s="121">
        <f>D8</f>
        <v>6551433</v>
      </c>
      <c r="E7" s="121">
        <f>E8</f>
        <v>6551433</v>
      </c>
      <c r="F7" s="174">
        <f>F8</f>
        <v>2306389.42</v>
      </c>
      <c r="G7" s="122">
        <f aca="true" t="shared" si="0" ref="G7:G16">SUM(F7/C7)*100</f>
        <v>105.32909194553088</v>
      </c>
      <c r="H7" s="122">
        <v>41.2059823760404</v>
      </c>
      <c r="I7" s="77"/>
      <c r="J7" s="77"/>
      <c r="K7" s="77"/>
    </row>
    <row r="8" spans="1:11" s="68" customFormat="1" ht="15" customHeight="1">
      <c r="A8" s="83" t="s">
        <v>135</v>
      </c>
      <c r="B8" s="84" t="s">
        <v>134</v>
      </c>
      <c r="C8" s="123">
        <v>2189698.38</v>
      </c>
      <c r="D8" s="124">
        <v>6551433</v>
      </c>
      <c r="E8" s="124">
        <v>6551433</v>
      </c>
      <c r="F8" s="123">
        <v>2306389.42</v>
      </c>
      <c r="G8" s="125">
        <f t="shared" si="0"/>
        <v>105.32909194553088</v>
      </c>
      <c r="H8" s="122">
        <v>41.2059823760404</v>
      </c>
      <c r="I8" s="78"/>
      <c r="J8" s="78"/>
      <c r="K8" s="78"/>
    </row>
    <row r="9" spans="1:11" s="68" customFormat="1" ht="15" customHeight="1">
      <c r="A9" s="85" t="s">
        <v>49</v>
      </c>
      <c r="B9" s="86" t="s">
        <v>136</v>
      </c>
      <c r="C9" s="120">
        <f>C10</f>
        <v>22687.49</v>
      </c>
      <c r="D9" s="121">
        <f>D10</f>
        <v>53223</v>
      </c>
      <c r="E9" s="121">
        <f>E10</f>
        <v>53223</v>
      </c>
      <c r="F9" s="120">
        <f>F10</f>
        <v>21226.37</v>
      </c>
      <c r="G9" s="122">
        <f t="shared" si="0"/>
        <v>93.55979881423639</v>
      </c>
      <c r="H9" s="120">
        <v>39.8819495330966</v>
      </c>
      <c r="I9" s="79"/>
      <c r="J9" s="79"/>
      <c r="K9" s="79"/>
    </row>
    <row r="10" spans="1:11" s="68" customFormat="1" ht="15" customHeight="1">
      <c r="A10" s="83" t="s">
        <v>137</v>
      </c>
      <c r="B10" s="84" t="s">
        <v>136</v>
      </c>
      <c r="C10" s="123">
        <v>22687.49</v>
      </c>
      <c r="D10" s="124">
        <v>53223</v>
      </c>
      <c r="E10" s="124">
        <v>53223</v>
      </c>
      <c r="F10" s="123">
        <v>21226.37</v>
      </c>
      <c r="G10" s="125">
        <f t="shared" si="0"/>
        <v>93.55979881423639</v>
      </c>
      <c r="H10" s="123">
        <v>39.8819495330966</v>
      </c>
      <c r="I10" s="78"/>
      <c r="J10" s="78"/>
      <c r="K10" s="78"/>
    </row>
    <row r="11" spans="1:11" s="68" customFormat="1" ht="15" customHeight="1">
      <c r="A11" s="175"/>
      <c r="B11" s="176"/>
      <c r="C11" s="123"/>
      <c r="D11" s="124"/>
      <c r="E11" s="124"/>
      <c r="F11" s="123"/>
      <c r="G11" s="125"/>
      <c r="H11" s="123"/>
      <c r="I11" s="78"/>
      <c r="J11" s="78"/>
      <c r="K11" s="78"/>
    </row>
    <row r="12" spans="1:11" s="21" customFormat="1" ht="15" customHeight="1">
      <c r="A12" s="326" t="s">
        <v>77</v>
      </c>
      <c r="B12" s="327"/>
      <c r="C12" s="122">
        <f>SUM(C13+C15)</f>
        <v>2213803.1</v>
      </c>
      <c r="D12" s="173">
        <f>D13+D15</f>
        <v>6604656</v>
      </c>
      <c r="E12" s="173">
        <f>E13+E15</f>
        <v>6604656</v>
      </c>
      <c r="F12" s="122">
        <f>SUM(F13+F15)</f>
        <v>2340466.09</v>
      </c>
      <c r="G12" s="122">
        <f t="shared" si="0"/>
        <v>105.72151109554413</v>
      </c>
      <c r="H12" s="122">
        <v>35.4366085076952</v>
      </c>
      <c r="I12" s="79"/>
      <c r="J12" s="79"/>
      <c r="K12" s="79"/>
    </row>
    <row r="13" spans="1:11" s="21" customFormat="1" ht="15" customHeight="1">
      <c r="A13" s="85" t="s">
        <v>133</v>
      </c>
      <c r="B13" s="86" t="s">
        <v>134</v>
      </c>
      <c r="C13" s="120">
        <f>C14</f>
        <v>2189698.38</v>
      </c>
      <c r="D13" s="121">
        <f>D14</f>
        <v>6551433</v>
      </c>
      <c r="E13" s="121">
        <f>E14</f>
        <v>6551433</v>
      </c>
      <c r="F13" s="120">
        <f>F14</f>
        <v>2306389.42</v>
      </c>
      <c r="G13" s="122">
        <f t="shared" si="0"/>
        <v>105.32909194553088</v>
      </c>
      <c r="H13" s="120">
        <v>35.2043502543642</v>
      </c>
      <c r="I13" s="79"/>
      <c r="J13" s="79"/>
      <c r="K13" s="79"/>
    </row>
    <row r="14" spans="1:11" s="21" customFormat="1" ht="15" customHeight="1">
      <c r="A14" s="83" t="s">
        <v>135</v>
      </c>
      <c r="B14" s="84" t="s">
        <v>134</v>
      </c>
      <c r="C14" s="123">
        <v>2189698.38</v>
      </c>
      <c r="D14" s="124">
        <v>6551433</v>
      </c>
      <c r="E14" s="124">
        <v>6551433</v>
      </c>
      <c r="F14" s="123">
        <v>2306389.42</v>
      </c>
      <c r="G14" s="122">
        <f t="shared" si="0"/>
        <v>105.32909194553088</v>
      </c>
      <c r="H14" s="123">
        <v>35.2043502543642</v>
      </c>
      <c r="I14" s="78"/>
      <c r="J14" s="78"/>
      <c r="K14" s="78"/>
    </row>
    <row r="15" spans="1:11" s="68" customFormat="1" ht="15" customHeight="1">
      <c r="A15" s="85" t="s">
        <v>49</v>
      </c>
      <c r="B15" s="86" t="s">
        <v>136</v>
      </c>
      <c r="C15" s="120">
        <f>C16</f>
        <v>24104.72</v>
      </c>
      <c r="D15" s="121">
        <f>D16</f>
        <v>53223</v>
      </c>
      <c r="E15" s="121">
        <f>E16</f>
        <v>53223</v>
      </c>
      <c r="F15" s="120">
        <f>F16</f>
        <v>34076.67</v>
      </c>
      <c r="G15" s="122">
        <f t="shared" si="0"/>
        <v>141.36928369215653</v>
      </c>
      <c r="H15" s="120">
        <v>64.0262104729158</v>
      </c>
      <c r="I15" s="79"/>
      <c r="J15" s="79"/>
      <c r="K15" s="79"/>
    </row>
    <row r="16" spans="1:11" s="68" customFormat="1" ht="15" customHeight="1">
      <c r="A16" s="83" t="s">
        <v>137</v>
      </c>
      <c r="B16" s="84" t="s">
        <v>136</v>
      </c>
      <c r="C16" s="123">
        <v>24104.72</v>
      </c>
      <c r="D16" s="124">
        <v>53223</v>
      </c>
      <c r="E16" s="124">
        <v>53223</v>
      </c>
      <c r="F16" s="123">
        <v>34076.67</v>
      </c>
      <c r="G16" s="122">
        <f t="shared" si="0"/>
        <v>141.36928369215653</v>
      </c>
      <c r="H16" s="123">
        <v>64.0262104729158</v>
      </c>
      <c r="I16" s="78"/>
      <c r="J16" s="78"/>
      <c r="K16" s="78"/>
    </row>
    <row r="17" spans="1:11" s="21" customFormat="1" ht="12.75">
      <c r="A17" s="73"/>
      <c r="B17" s="74"/>
      <c r="C17" s="75"/>
      <c r="D17" s="76"/>
      <c r="E17" s="76"/>
      <c r="F17" s="75"/>
      <c r="G17" s="75"/>
      <c r="H17" s="75"/>
      <c r="I17" s="73"/>
      <c r="J17" s="73"/>
      <c r="K17" s="73"/>
    </row>
    <row r="18" spans="1:11" s="21" customFormat="1" ht="12.75">
      <c r="A18" s="73"/>
      <c r="B18" s="74"/>
      <c r="C18" s="75"/>
      <c r="D18" s="76"/>
      <c r="E18" s="76"/>
      <c r="F18" s="75"/>
      <c r="G18" s="75"/>
      <c r="H18" s="75"/>
      <c r="I18" s="73"/>
      <c r="J18" s="73"/>
      <c r="K18" s="73"/>
    </row>
    <row r="19" spans="1:11" s="21" customFormat="1" ht="12.75">
      <c r="A19" s="73"/>
      <c r="B19" s="74"/>
      <c r="C19" s="75"/>
      <c r="D19" s="76"/>
      <c r="E19" s="76"/>
      <c r="F19" s="75"/>
      <c r="G19" s="75"/>
      <c r="H19" s="75"/>
      <c r="I19" s="73"/>
      <c r="J19" s="73"/>
      <c r="K19" s="73"/>
    </row>
    <row r="20" spans="1:11" s="21" customFormat="1" ht="12.75">
      <c r="A20" s="73"/>
      <c r="B20" s="74"/>
      <c r="C20" s="75"/>
      <c r="D20" s="76"/>
      <c r="E20" s="76"/>
      <c r="F20" s="75"/>
      <c r="G20" s="75"/>
      <c r="H20" s="75"/>
      <c r="I20" s="73"/>
      <c r="J20" s="73"/>
      <c r="K20" s="73"/>
    </row>
    <row r="21" spans="1:8" s="21" customFormat="1" ht="11.25">
      <c r="A21" s="68"/>
      <c r="B21" s="68"/>
      <c r="C21" s="68"/>
      <c r="D21" s="68"/>
      <c r="E21" s="68"/>
      <c r="F21" s="68"/>
      <c r="G21" s="68"/>
      <c r="H21" s="68"/>
    </row>
    <row r="22" spans="1:8" s="21" customFormat="1" ht="11.25">
      <c r="A22" s="68"/>
      <c r="B22" s="68"/>
      <c r="C22" s="68"/>
      <c r="D22" s="68"/>
      <c r="E22" s="68"/>
      <c r="F22" s="68"/>
      <c r="G22" s="68"/>
      <c r="H22" s="68"/>
    </row>
    <row r="23" spans="1:8" s="21" customFormat="1" ht="11.25">
      <c r="A23" s="68"/>
      <c r="B23" s="68"/>
      <c r="C23" s="68"/>
      <c r="D23" s="68"/>
      <c r="E23" s="68"/>
      <c r="F23" s="68"/>
      <c r="G23" s="68"/>
      <c r="H23" s="68"/>
    </row>
    <row r="24" spans="1:8" s="21" customFormat="1" ht="11.25">
      <c r="A24" s="68"/>
      <c r="B24" s="68"/>
      <c r="C24" s="68"/>
      <c r="D24" s="68"/>
      <c r="E24" s="68"/>
      <c r="F24" s="68"/>
      <c r="G24" s="68"/>
      <c r="H24" s="68"/>
    </row>
    <row r="25" spans="1:8" s="21" customFormat="1" ht="11.25">
      <c r="A25" s="68"/>
      <c r="B25" s="68"/>
      <c r="C25" s="68"/>
      <c r="D25" s="68"/>
      <c r="E25" s="68"/>
      <c r="F25" s="68"/>
      <c r="G25" s="68"/>
      <c r="H25" s="68"/>
    </row>
    <row r="26" spans="1:8" s="21" customFormat="1" ht="11.25">
      <c r="A26" s="68"/>
      <c r="B26" s="68"/>
      <c r="C26" s="68"/>
      <c r="D26" s="68"/>
      <c r="E26" s="68"/>
      <c r="F26" s="68"/>
      <c r="G26" s="68"/>
      <c r="H26" s="68"/>
    </row>
    <row r="27" spans="1:8" s="21" customFormat="1" ht="11.25">
      <c r="A27" s="68"/>
      <c r="B27" s="68"/>
      <c r="C27" s="68"/>
      <c r="D27" s="68"/>
      <c r="E27" s="68"/>
      <c r="F27" s="68"/>
      <c r="G27" s="68"/>
      <c r="H27" s="68"/>
    </row>
    <row r="28" spans="1:8" s="21" customFormat="1" ht="11.25">
      <c r="A28" s="68"/>
      <c r="B28" s="68"/>
      <c r="C28" s="68"/>
      <c r="D28" s="68"/>
      <c r="E28" s="68"/>
      <c r="F28" s="68"/>
      <c r="G28" s="68"/>
      <c r="H28" s="68"/>
    </row>
    <row r="29" spans="1:8" s="21" customFormat="1" ht="11.25">
      <c r="A29" s="68"/>
      <c r="B29" s="68"/>
      <c r="C29" s="68"/>
      <c r="D29" s="68"/>
      <c r="E29" s="68"/>
      <c r="F29" s="68"/>
      <c r="G29" s="68"/>
      <c r="H29" s="68"/>
    </row>
    <row r="30" spans="1:8" s="21" customFormat="1" ht="11.25">
      <c r="A30" s="68"/>
      <c r="B30" s="68"/>
      <c r="C30" s="68"/>
      <c r="D30" s="68"/>
      <c r="E30" s="68"/>
      <c r="F30" s="68"/>
      <c r="G30" s="68"/>
      <c r="H30" s="68"/>
    </row>
    <row r="31" spans="1:8" s="21" customFormat="1" ht="11.25">
      <c r="A31" s="68"/>
      <c r="B31" s="68"/>
      <c r="C31" s="68"/>
      <c r="D31" s="68"/>
      <c r="E31" s="68"/>
      <c r="F31" s="68"/>
      <c r="G31" s="68"/>
      <c r="H31" s="68"/>
    </row>
    <row r="32" spans="1:8" s="21" customFormat="1" ht="11.25">
      <c r="A32" s="68"/>
      <c r="B32" s="68"/>
      <c r="C32" s="68"/>
      <c r="D32" s="68"/>
      <c r="E32" s="68"/>
      <c r="F32" s="68"/>
      <c r="G32" s="68"/>
      <c r="H32" s="68"/>
    </row>
    <row r="33" spans="1:8" s="21" customFormat="1" ht="11.25">
      <c r="A33" s="68"/>
      <c r="B33" s="68"/>
      <c r="C33" s="68"/>
      <c r="D33" s="68"/>
      <c r="E33" s="68"/>
      <c r="F33" s="68"/>
      <c r="G33" s="68"/>
      <c r="H33" s="68"/>
    </row>
    <row r="34" spans="1:8" s="21" customFormat="1" ht="11.25">
      <c r="A34" s="68"/>
      <c r="B34" s="68"/>
      <c r="C34" s="68"/>
      <c r="D34" s="68"/>
      <c r="E34" s="68"/>
      <c r="F34" s="68"/>
      <c r="G34" s="68"/>
      <c r="H34" s="68"/>
    </row>
    <row r="35" spans="1:8" s="21" customFormat="1" ht="11.25">
      <c r="A35" s="68"/>
      <c r="B35" s="68"/>
      <c r="C35" s="68"/>
      <c r="D35" s="68"/>
      <c r="E35" s="68"/>
      <c r="F35" s="68"/>
      <c r="G35" s="68"/>
      <c r="H35" s="68"/>
    </row>
    <row r="36" spans="1:8" s="21" customFormat="1" ht="11.25">
      <c r="A36" s="68"/>
      <c r="B36" s="68"/>
      <c r="C36" s="68"/>
      <c r="D36" s="68"/>
      <c r="E36" s="68"/>
      <c r="F36" s="68"/>
      <c r="G36" s="68"/>
      <c r="H36" s="68"/>
    </row>
    <row r="37" spans="1:8" s="21" customFormat="1" ht="11.25">
      <c r="A37" s="68"/>
      <c r="B37" s="68"/>
      <c r="C37" s="68"/>
      <c r="D37" s="68"/>
      <c r="E37" s="68"/>
      <c r="F37" s="68"/>
      <c r="G37" s="68"/>
      <c r="H37" s="68"/>
    </row>
    <row r="38" spans="1:8" s="21" customFormat="1" ht="11.25">
      <c r="A38" s="68"/>
      <c r="B38" s="68"/>
      <c r="C38" s="68"/>
      <c r="D38" s="68"/>
      <c r="E38" s="68"/>
      <c r="F38" s="68"/>
      <c r="G38" s="68"/>
      <c r="H38" s="68"/>
    </row>
    <row r="39" spans="1:8" s="21" customFormat="1" ht="11.25">
      <c r="A39" s="68"/>
      <c r="B39" s="68"/>
      <c r="C39" s="68"/>
      <c r="D39" s="68"/>
      <c r="E39" s="68"/>
      <c r="F39" s="68"/>
      <c r="G39" s="68"/>
      <c r="H39" s="68"/>
    </row>
    <row r="40" spans="1:8" s="21" customFormat="1" ht="11.25">
      <c r="A40" s="68"/>
      <c r="B40" s="68"/>
      <c r="C40" s="68"/>
      <c r="D40" s="68"/>
      <c r="E40" s="68"/>
      <c r="F40" s="68"/>
      <c r="G40" s="68"/>
      <c r="H40" s="68"/>
    </row>
    <row r="41" spans="1:8" s="21" customFormat="1" ht="11.25">
      <c r="A41" s="68"/>
      <c r="B41" s="68"/>
      <c r="C41" s="68"/>
      <c r="D41" s="68"/>
      <c r="E41" s="68"/>
      <c r="F41" s="68"/>
      <c r="G41" s="68"/>
      <c r="H41" s="68"/>
    </row>
    <row r="42" spans="1:8" s="21" customFormat="1" ht="11.25">
      <c r="A42" s="68"/>
      <c r="B42" s="68"/>
      <c r="C42" s="68"/>
      <c r="D42" s="68"/>
      <c r="E42" s="68"/>
      <c r="F42" s="68"/>
      <c r="G42" s="68"/>
      <c r="H42" s="68"/>
    </row>
    <row r="43" spans="1:8" s="21" customFormat="1" ht="11.25">
      <c r="A43" s="68"/>
      <c r="B43" s="68"/>
      <c r="C43" s="68"/>
      <c r="D43" s="68"/>
      <c r="E43" s="68"/>
      <c r="F43" s="68"/>
      <c r="G43" s="68"/>
      <c r="H43" s="68"/>
    </row>
    <row r="44" spans="1:8" s="21" customFormat="1" ht="11.25">
      <c r="A44" s="68"/>
      <c r="B44" s="68"/>
      <c r="C44" s="68"/>
      <c r="D44" s="68"/>
      <c r="E44" s="68"/>
      <c r="F44" s="68"/>
      <c r="G44" s="68"/>
      <c r="H44" s="68"/>
    </row>
    <row r="45" spans="1:8" s="21" customFormat="1" ht="11.25">
      <c r="A45" s="68"/>
      <c r="B45" s="68"/>
      <c r="C45" s="68"/>
      <c r="D45" s="68"/>
      <c r="E45" s="68"/>
      <c r="F45" s="68"/>
      <c r="G45" s="68"/>
      <c r="H45" s="68"/>
    </row>
    <row r="46" spans="1:8" s="21" customFormat="1" ht="11.25">
      <c r="A46" s="68"/>
      <c r="B46" s="68"/>
      <c r="C46" s="68"/>
      <c r="D46" s="68"/>
      <c r="E46" s="68"/>
      <c r="F46" s="68"/>
      <c r="G46" s="68"/>
      <c r="H46" s="68"/>
    </row>
    <row r="47" spans="1:8" s="21" customFormat="1" ht="11.25">
      <c r="A47" s="68"/>
      <c r="B47" s="68"/>
      <c r="C47" s="68"/>
      <c r="D47" s="68"/>
      <c r="E47" s="68"/>
      <c r="F47" s="68"/>
      <c r="G47" s="68"/>
      <c r="H47" s="68"/>
    </row>
    <row r="48" spans="1:8" s="21" customFormat="1" ht="11.25">
      <c r="A48" s="68"/>
      <c r="B48" s="68"/>
      <c r="C48" s="68"/>
      <c r="D48" s="68"/>
      <c r="E48" s="68"/>
      <c r="F48" s="68"/>
      <c r="G48" s="68"/>
      <c r="H48" s="68"/>
    </row>
    <row r="49" spans="1:8" s="21" customFormat="1" ht="11.25">
      <c r="A49" s="68"/>
      <c r="B49" s="68"/>
      <c r="C49" s="68"/>
      <c r="D49" s="68"/>
      <c r="E49" s="68"/>
      <c r="F49" s="68"/>
      <c r="G49" s="68"/>
      <c r="H49" s="68"/>
    </row>
    <row r="50" spans="1:8" s="21" customFormat="1" ht="11.25">
      <c r="A50" s="68"/>
      <c r="B50" s="68"/>
      <c r="C50" s="68"/>
      <c r="D50" s="68"/>
      <c r="E50" s="68"/>
      <c r="F50" s="68"/>
      <c r="G50" s="68"/>
      <c r="H50" s="68"/>
    </row>
    <row r="51" spans="1:8" s="21" customFormat="1" ht="11.25">
      <c r="A51" s="68"/>
      <c r="B51" s="68"/>
      <c r="C51" s="68"/>
      <c r="D51" s="68"/>
      <c r="E51" s="68"/>
      <c r="F51" s="68"/>
      <c r="G51" s="68"/>
      <c r="H51" s="68"/>
    </row>
    <row r="52" spans="1:8" s="21" customFormat="1" ht="11.25">
      <c r="A52" s="68"/>
      <c r="B52" s="68"/>
      <c r="C52" s="68"/>
      <c r="D52" s="68"/>
      <c r="E52" s="68"/>
      <c r="F52" s="68"/>
      <c r="G52" s="68"/>
      <c r="H52" s="68"/>
    </row>
    <row r="53" spans="1:8" s="21" customFormat="1" ht="11.25">
      <c r="A53" s="68"/>
      <c r="B53" s="68"/>
      <c r="C53" s="68"/>
      <c r="D53" s="68"/>
      <c r="E53" s="68"/>
      <c r="F53" s="68"/>
      <c r="G53" s="68"/>
      <c r="H53" s="68"/>
    </row>
    <row r="54" spans="1:8" s="21" customFormat="1" ht="11.25">
      <c r="A54" s="68"/>
      <c r="B54" s="68"/>
      <c r="C54" s="68"/>
      <c r="D54" s="68"/>
      <c r="E54" s="68"/>
      <c r="F54" s="68"/>
      <c r="G54" s="68"/>
      <c r="H54" s="68"/>
    </row>
    <row r="55" spans="1:8" s="21" customFormat="1" ht="11.25">
      <c r="A55" s="68"/>
      <c r="B55" s="68"/>
      <c r="C55" s="68"/>
      <c r="D55" s="68"/>
      <c r="E55" s="68"/>
      <c r="F55" s="68"/>
      <c r="G55" s="68"/>
      <c r="H55" s="68"/>
    </row>
    <row r="56" spans="1:8" s="21" customFormat="1" ht="11.25">
      <c r="A56" s="68"/>
      <c r="B56" s="68"/>
      <c r="C56" s="68"/>
      <c r="D56" s="68"/>
      <c r="E56" s="68"/>
      <c r="F56" s="68"/>
      <c r="G56" s="68"/>
      <c r="H56" s="68"/>
    </row>
    <row r="57" spans="1:8" s="21" customFormat="1" ht="11.25">
      <c r="A57" s="68"/>
      <c r="B57" s="68"/>
      <c r="C57" s="68"/>
      <c r="D57" s="68"/>
      <c r="E57" s="68"/>
      <c r="F57" s="68"/>
      <c r="G57" s="68"/>
      <c r="H57" s="68"/>
    </row>
    <row r="58" spans="1:8" s="21" customFormat="1" ht="11.25">
      <c r="A58" s="68"/>
      <c r="B58" s="68"/>
      <c r="C58" s="68"/>
      <c r="D58" s="68"/>
      <c r="E58" s="68"/>
      <c r="F58" s="68"/>
      <c r="G58" s="68"/>
      <c r="H58" s="68"/>
    </row>
    <row r="59" spans="1:8" s="21" customFormat="1" ht="11.25">
      <c r="A59" s="68"/>
      <c r="B59" s="68"/>
      <c r="C59" s="68"/>
      <c r="D59" s="68"/>
      <c r="E59" s="68"/>
      <c r="F59" s="68"/>
      <c r="G59" s="68"/>
      <c r="H59" s="68"/>
    </row>
    <row r="60" spans="1:8" s="21" customFormat="1" ht="11.25">
      <c r="A60" s="68"/>
      <c r="B60" s="68"/>
      <c r="C60" s="68"/>
      <c r="D60" s="68"/>
      <c r="E60" s="68"/>
      <c r="F60" s="68"/>
      <c r="G60" s="68"/>
      <c r="H60" s="68"/>
    </row>
    <row r="61" spans="1:8" s="21" customFormat="1" ht="11.25">
      <c r="A61" s="68"/>
      <c r="B61" s="68"/>
      <c r="C61" s="68"/>
      <c r="D61" s="68"/>
      <c r="E61" s="68"/>
      <c r="F61" s="68"/>
      <c r="G61" s="68"/>
      <c r="H61" s="68"/>
    </row>
    <row r="62" spans="1:8" s="21" customFormat="1" ht="11.25">
      <c r="A62" s="68"/>
      <c r="B62" s="68"/>
      <c r="C62" s="68"/>
      <c r="D62" s="68"/>
      <c r="E62" s="68"/>
      <c r="F62" s="68"/>
      <c r="G62" s="68"/>
      <c r="H62" s="68"/>
    </row>
    <row r="63" spans="1:8" s="21" customFormat="1" ht="11.25">
      <c r="A63" s="68"/>
      <c r="B63" s="68"/>
      <c r="C63" s="68"/>
      <c r="D63" s="68"/>
      <c r="E63" s="68"/>
      <c r="F63" s="68"/>
      <c r="G63" s="68"/>
      <c r="H63" s="68"/>
    </row>
    <row r="64" spans="1:8" s="21" customFormat="1" ht="11.25">
      <c r="A64" s="68"/>
      <c r="B64" s="68"/>
      <c r="C64" s="68"/>
      <c r="D64" s="68"/>
      <c r="E64" s="68"/>
      <c r="F64" s="68"/>
      <c r="G64" s="68"/>
      <c r="H64" s="68"/>
    </row>
    <row r="65" spans="1:8" s="21" customFormat="1" ht="11.25">
      <c r="A65" s="68"/>
      <c r="B65" s="68"/>
      <c r="C65" s="68"/>
      <c r="D65" s="68"/>
      <c r="E65" s="68"/>
      <c r="F65" s="68"/>
      <c r="G65" s="68"/>
      <c r="H65" s="68"/>
    </row>
    <row r="66" spans="1:8" s="21" customFormat="1" ht="11.25">
      <c r="A66" s="68"/>
      <c r="B66" s="68"/>
      <c r="C66" s="68"/>
      <c r="D66" s="68"/>
      <c r="E66" s="68"/>
      <c r="F66" s="68"/>
      <c r="G66" s="68"/>
      <c r="H66" s="68"/>
    </row>
    <row r="67" spans="1:8" s="21" customFormat="1" ht="11.25">
      <c r="A67" s="68"/>
      <c r="B67" s="68"/>
      <c r="C67" s="68"/>
      <c r="D67" s="68"/>
      <c r="E67" s="68"/>
      <c r="F67" s="68"/>
      <c r="G67" s="68"/>
      <c r="H67" s="68"/>
    </row>
    <row r="68" spans="1:8" s="21" customFormat="1" ht="11.25">
      <c r="A68" s="68"/>
      <c r="B68" s="68"/>
      <c r="C68" s="68"/>
      <c r="D68" s="68"/>
      <c r="E68" s="68"/>
      <c r="F68" s="68"/>
      <c r="G68" s="68"/>
      <c r="H68" s="68"/>
    </row>
    <row r="69" spans="1:8" s="21" customFormat="1" ht="11.25">
      <c r="A69" s="68"/>
      <c r="B69" s="68"/>
      <c r="C69" s="68"/>
      <c r="D69" s="68"/>
      <c r="E69" s="68"/>
      <c r="F69" s="68"/>
      <c r="G69" s="68"/>
      <c r="H69" s="68"/>
    </row>
    <row r="70" spans="1:8" s="21" customFormat="1" ht="11.25">
      <c r="A70" s="68"/>
      <c r="B70" s="68"/>
      <c r="C70" s="68"/>
      <c r="D70" s="68"/>
      <c r="E70" s="68"/>
      <c r="F70" s="68"/>
      <c r="G70" s="68"/>
      <c r="H70" s="68"/>
    </row>
    <row r="71" spans="1:8" s="21" customFormat="1" ht="11.25">
      <c r="A71" s="68"/>
      <c r="B71" s="68"/>
      <c r="C71" s="68"/>
      <c r="D71" s="68"/>
      <c r="E71" s="68"/>
      <c r="F71" s="68"/>
      <c r="G71" s="68"/>
      <c r="H71" s="68"/>
    </row>
    <row r="72" spans="1:8" s="21" customFormat="1" ht="11.25">
      <c r="A72" s="68"/>
      <c r="B72" s="68"/>
      <c r="C72" s="68"/>
      <c r="D72" s="68"/>
      <c r="E72" s="68"/>
      <c r="F72" s="68"/>
      <c r="G72" s="68"/>
      <c r="H72" s="68"/>
    </row>
    <row r="73" spans="1:8" s="21" customFormat="1" ht="11.25">
      <c r="A73" s="68"/>
      <c r="B73" s="68"/>
      <c r="C73" s="68"/>
      <c r="D73" s="68"/>
      <c r="E73" s="68"/>
      <c r="F73" s="68"/>
      <c r="G73" s="68"/>
      <c r="H73" s="68"/>
    </row>
    <row r="74" spans="1:8" s="21" customFormat="1" ht="11.25">
      <c r="A74" s="68"/>
      <c r="B74" s="68"/>
      <c r="C74" s="68"/>
      <c r="D74" s="68"/>
      <c r="E74" s="68"/>
      <c r="F74" s="68"/>
      <c r="G74" s="68"/>
      <c r="H74" s="68"/>
    </row>
    <row r="75" spans="1:8" s="21" customFormat="1" ht="11.25">
      <c r="A75" s="68"/>
      <c r="B75" s="68"/>
      <c r="C75" s="68"/>
      <c r="D75" s="68"/>
      <c r="E75" s="68"/>
      <c r="F75" s="68"/>
      <c r="G75" s="68"/>
      <c r="H75" s="68"/>
    </row>
    <row r="76" spans="1:8" s="21" customFormat="1" ht="11.25">
      <c r="A76" s="68"/>
      <c r="B76" s="68"/>
      <c r="C76" s="68"/>
      <c r="D76" s="68"/>
      <c r="E76" s="68"/>
      <c r="F76" s="68"/>
      <c r="G76" s="68"/>
      <c r="H76" s="68"/>
    </row>
    <row r="77" spans="1:8" s="21" customFormat="1" ht="11.25">
      <c r="A77" s="68"/>
      <c r="B77" s="68"/>
      <c r="C77" s="68"/>
      <c r="D77" s="68"/>
      <c r="E77" s="68"/>
      <c r="F77" s="68"/>
      <c r="G77" s="68"/>
      <c r="H77" s="68"/>
    </row>
    <row r="78" spans="1:8" s="21" customFormat="1" ht="11.25">
      <c r="A78" s="68"/>
      <c r="B78" s="68"/>
      <c r="C78" s="68"/>
      <c r="D78" s="68"/>
      <c r="E78" s="68"/>
      <c r="F78" s="68"/>
      <c r="G78" s="68"/>
      <c r="H78" s="68"/>
    </row>
    <row r="79" spans="1:8" s="21" customFormat="1" ht="11.25">
      <c r="A79" s="68"/>
      <c r="B79" s="68"/>
      <c r="C79" s="68"/>
      <c r="D79" s="68"/>
      <c r="E79" s="68"/>
      <c r="F79" s="68"/>
      <c r="G79" s="68"/>
      <c r="H79" s="68"/>
    </row>
    <row r="80" spans="1:8" s="21" customFormat="1" ht="11.25">
      <c r="A80" s="68"/>
      <c r="B80" s="68"/>
      <c r="C80" s="68"/>
      <c r="D80" s="68"/>
      <c r="E80" s="68"/>
      <c r="F80" s="68"/>
      <c r="G80" s="68"/>
      <c r="H80" s="68"/>
    </row>
    <row r="81" spans="1:8" s="21" customFormat="1" ht="11.25">
      <c r="A81" s="68"/>
      <c r="B81" s="68"/>
      <c r="C81" s="68"/>
      <c r="D81" s="68"/>
      <c r="E81" s="68"/>
      <c r="F81" s="68"/>
      <c r="G81" s="68"/>
      <c r="H81" s="68"/>
    </row>
    <row r="82" spans="1:8" s="21" customFormat="1" ht="11.25">
      <c r="A82" s="68"/>
      <c r="B82" s="68"/>
      <c r="C82" s="68"/>
      <c r="D82" s="68"/>
      <c r="E82" s="68"/>
      <c r="F82" s="68"/>
      <c r="G82" s="68"/>
      <c r="H82" s="68"/>
    </row>
    <row r="83" spans="1:8" s="21" customFormat="1" ht="11.25">
      <c r="A83" s="68"/>
      <c r="B83" s="68"/>
      <c r="C83" s="68"/>
      <c r="D83" s="68"/>
      <c r="E83" s="68"/>
      <c r="F83" s="68"/>
      <c r="G83" s="68"/>
      <c r="H83" s="68"/>
    </row>
    <row r="84" spans="1:8" s="21" customFormat="1" ht="11.25">
      <c r="A84" s="68"/>
      <c r="B84" s="68"/>
      <c r="C84" s="68"/>
      <c r="D84" s="68"/>
      <c r="E84" s="68"/>
      <c r="F84" s="68"/>
      <c r="G84" s="68"/>
      <c r="H84" s="68"/>
    </row>
    <row r="85" spans="1:8" s="21" customFormat="1" ht="11.25">
      <c r="A85" s="68"/>
      <c r="B85" s="68"/>
      <c r="C85" s="68"/>
      <c r="D85" s="68"/>
      <c r="E85" s="68"/>
      <c r="F85" s="68"/>
      <c r="G85" s="68"/>
      <c r="H85" s="68"/>
    </row>
    <row r="86" spans="1:8" s="21" customFormat="1" ht="11.25">
      <c r="A86" s="68"/>
      <c r="B86" s="68"/>
      <c r="C86" s="68"/>
      <c r="D86" s="68"/>
      <c r="E86" s="68"/>
      <c r="F86" s="68"/>
      <c r="G86" s="68"/>
      <c r="H86" s="68"/>
    </row>
    <row r="87" spans="1:8" s="21" customFormat="1" ht="11.25">
      <c r="A87" s="68"/>
      <c r="B87" s="68"/>
      <c r="C87" s="68"/>
      <c r="D87" s="68"/>
      <c r="E87" s="68"/>
      <c r="F87" s="68"/>
      <c r="G87" s="68"/>
      <c r="H87" s="68"/>
    </row>
    <row r="88" spans="1:8" s="21" customFormat="1" ht="11.25">
      <c r="A88" s="68"/>
      <c r="B88" s="68"/>
      <c r="C88" s="68"/>
      <c r="D88" s="68"/>
      <c r="E88" s="68"/>
      <c r="F88" s="68"/>
      <c r="G88" s="68"/>
      <c r="H88" s="68"/>
    </row>
    <row r="89" spans="1:8" s="21" customFormat="1" ht="11.25">
      <c r="A89" s="68"/>
      <c r="B89" s="68"/>
      <c r="C89" s="68"/>
      <c r="D89" s="68"/>
      <c r="E89" s="68"/>
      <c r="F89" s="68"/>
      <c r="G89" s="68"/>
      <c r="H89" s="68"/>
    </row>
    <row r="90" spans="1:8" s="21" customFormat="1" ht="11.25">
      <c r="A90" s="68"/>
      <c r="B90" s="68"/>
      <c r="C90" s="68"/>
      <c r="D90" s="68"/>
      <c r="E90" s="68"/>
      <c r="F90" s="68"/>
      <c r="G90" s="68"/>
      <c r="H90" s="68"/>
    </row>
    <row r="91" spans="1:8" s="21" customFormat="1" ht="11.25">
      <c r="A91" s="68"/>
      <c r="B91" s="68"/>
      <c r="C91" s="68"/>
      <c r="D91" s="68"/>
      <c r="E91" s="68"/>
      <c r="F91" s="68"/>
      <c r="G91" s="68"/>
      <c r="H91" s="68"/>
    </row>
    <row r="92" spans="1:8" s="21" customFormat="1" ht="11.25">
      <c r="A92" s="68"/>
      <c r="B92" s="68"/>
      <c r="C92" s="68"/>
      <c r="D92" s="68"/>
      <c r="E92" s="68"/>
      <c r="F92" s="68"/>
      <c r="G92" s="68"/>
      <c r="H92" s="68"/>
    </row>
    <row r="93" spans="1:8" s="21" customFormat="1" ht="11.25">
      <c r="A93" s="68"/>
      <c r="B93" s="68"/>
      <c r="C93" s="68"/>
      <c r="D93" s="68"/>
      <c r="E93" s="68"/>
      <c r="F93" s="68"/>
      <c r="G93" s="68"/>
      <c r="H93" s="68"/>
    </row>
    <row r="94" spans="1:8" s="21" customFormat="1" ht="11.25">
      <c r="A94" s="68"/>
      <c r="B94" s="68"/>
      <c r="C94" s="68"/>
      <c r="D94" s="68"/>
      <c r="E94" s="68"/>
      <c r="F94" s="68"/>
      <c r="G94" s="68"/>
      <c r="H94" s="68"/>
    </row>
    <row r="95" spans="1:8" s="21" customFormat="1" ht="11.25">
      <c r="A95" s="68"/>
      <c r="B95" s="68"/>
      <c r="C95" s="68"/>
      <c r="D95" s="68"/>
      <c r="E95" s="68"/>
      <c r="F95" s="68"/>
      <c r="G95" s="68"/>
      <c r="H95" s="68"/>
    </row>
    <row r="96" spans="1:8" s="21" customFormat="1" ht="11.25">
      <c r="A96" s="68"/>
      <c r="B96" s="68"/>
      <c r="C96" s="68"/>
      <c r="D96" s="68"/>
      <c r="E96" s="68"/>
      <c r="F96" s="68"/>
      <c r="G96" s="68"/>
      <c r="H96" s="68"/>
    </row>
    <row r="97" spans="1:8" s="21" customFormat="1" ht="11.25">
      <c r="A97" s="68"/>
      <c r="B97" s="68"/>
      <c r="C97" s="68"/>
      <c r="D97" s="68"/>
      <c r="E97" s="68"/>
      <c r="F97" s="68"/>
      <c r="G97" s="68"/>
      <c r="H97" s="68"/>
    </row>
    <row r="98" spans="1:8" s="21" customFormat="1" ht="11.25">
      <c r="A98" s="68"/>
      <c r="B98" s="68"/>
      <c r="C98" s="68"/>
      <c r="D98" s="68"/>
      <c r="E98" s="68"/>
      <c r="F98" s="68"/>
      <c r="G98" s="68"/>
      <c r="H98" s="68"/>
    </row>
    <row r="99" spans="1:8" s="21" customFormat="1" ht="11.25">
      <c r="A99" s="68"/>
      <c r="B99" s="68"/>
      <c r="C99" s="68"/>
      <c r="D99" s="68"/>
      <c r="E99" s="68"/>
      <c r="F99" s="68"/>
      <c r="G99" s="68"/>
      <c r="H99" s="68"/>
    </row>
    <row r="100" spans="1:8" s="21" customFormat="1" ht="11.25">
      <c r="A100" s="68"/>
      <c r="B100" s="68"/>
      <c r="C100" s="68"/>
      <c r="D100" s="68"/>
      <c r="E100" s="68"/>
      <c r="F100" s="68"/>
      <c r="G100" s="68"/>
      <c r="H100" s="68"/>
    </row>
    <row r="101" spans="1:8" s="21" customFormat="1" ht="11.25">
      <c r="A101" s="68"/>
      <c r="B101" s="68"/>
      <c r="C101" s="68"/>
      <c r="D101" s="68"/>
      <c r="E101" s="68"/>
      <c r="F101" s="68"/>
      <c r="G101" s="68"/>
      <c r="H101" s="68"/>
    </row>
    <row r="102" spans="1:8" s="21" customFormat="1" ht="11.25">
      <c r="A102" s="68"/>
      <c r="B102" s="68"/>
      <c r="C102" s="68"/>
      <c r="D102" s="68"/>
      <c r="E102" s="68"/>
      <c r="F102" s="68"/>
      <c r="G102" s="68"/>
      <c r="H102" s="68"/>
    </row>
    <row r="103" spans="1:8" s="21" customFormat="1" ht="11.25">
      <c r="A103" s="68"/>
      <c r="B103" s="68"/>
      <c r="C103" s="68"/>
      <c r="D103" s="68"/>
      <c r="E103" s="68"/>
      <c r="F103" s="68"/>
      <c r="G103" s="68"/>
      <c r="H103" s="68"/>
    </row>
    <row r="104" spans="1:8" s="21" customFormat="1" ht="11.25">
      <c r="A104" s="68"/>
      <c r="B104" s="68"/>
      <c r="C104" s="68"/>
      <c r="D104" s="68"/>
      <c r="E104" s="68"/>
      <c r="F104" s="68"/>
      <c r="G104" s="68"/>
      <c r="H104" s="68"/>
    </row>
    <row r="105" spans="1:8" s="21" customFormat="1" ht="11.25">
      <c r="A105" s="68"/>
      <c r="B105" s="68"/>
      <c r="C105" s="68"/>
      <c r="D105" s="68"/>
      <c r="E105" s="68"/>
      <c r="F105" s="68"/>
      <c r="G105" s="68"/>
      <c r="H105" s="68"/>
    </row>
    <row r="106" spans="1:8" s="21" customFormat="1" ht="11.25">
      <c r="A106" s="68"/>
      <c r="B106" s="68"/>
      <c r="C106" s="68"/>
      <c r="D106" s="68"/>
      <c r="E106" s="68"/>
      <c r="F106" s="68"/>
      <c r="G106" s="68"/>
      <c r="H106" s="68"/>
    </row>
    <row r="107" spans="1:8" s="21" customFormat="1" ht="11.25">
      <c r="A107" s="68"/>
      <c r="B107" s="68"/>
      <c r="C107" s="68"/>
      <c r="D107" s="68"/>
      <c r="E107" s="68"/>
      <c r="F107" s="68"/>
      <c r="G107" s="68"/>
      <c r="H107" s="68"/>
    </row>
    <row r="108" spans="1:8" s="21" customFormat="1" ht="11.25">
      <c r="A108" s="68"/>
      <c r="B108" s="68"/>
      <c r="C108" s="68"/>
      <c r="D108" s="68"/>
      <c r="E108" s="68"/>
      <c r="F108" s="68"/>
      <c r="G108" s="68"/>
      <c r="H108" s="68"/>
    </row>
    <row r="109" spans="1:8" s="21" customFormat="1" ht="11.25">
      <c r="A109" s="68"/>
      <c r="B109" s="68"/>
      <c r="C109" s="68"/>
      <c r="D109" s="68"/>
      <c r="E109" s="68"/>
      <c r="F109" s="68"/>
      <c r="G109" s="68"/>
      <c r="H109" s="68"/>
    </row>
    <row r="110" spans="1:8" s="21" customFormat="1" ht="11.25">
      <c r="A110" s="68"/>
      <c r="B110" s="68"/>
      <c r="C110" s="68"/>
      <c r="D110" s="68"/>
      <c r="E110" s="68"/>
      <c r="F110" s="68"/>
      <c r="G110" s="68"/>
      <c r="H110" s="68"/>
    </row>
    <row r="111" spans="1:8" s="21" customFormat="1" ht="11.25">
      <c r="A111" s="68"/>
      <c r="B111" s="68"/>
      <c r="C111" s="68"/>
      <c r="D111" s="68"/>
      <c r="E111" s="68"/>
      <c r="F111" s="68"/>
      <c r="G111" s="68"/>
      <c r="H111" s="68"/>
    </row>
    <row r="112" spans="1:8" s="21" customFormat="1" ht="11.25">
      <c r="A112" s="68"/>
      <c r="B112" s="68"/>
      <c r="C112" s="68"/>
      <c r="D112" s="68"/>
      <c r="E112" s="68"/>
      <c r="F112" s="68"/>
      <c r="G112" s="68"/>
      <c r="H112" s="68"/>
    </row>
    <row r="113" spans="1:8" s="21" customFormat="1" ht="11.25">
      <c r="A113" s="68"/>
      <c r="B113" s="68"/>
      <c r="C113" s="68"/>
      <c r="D113" s="68"/>
      <c r="E113" s="68"/>
      <c r="F113" s="68"/>
      <c r="G113" s="68"/>
      <c r="H113" s="68"/>
    </row>
    <row r="114" spans="1:8" s="21" customFormat="1" ht="11.25">
      <c r="A114" s="68"/>
      <c r="B114" s="68"/>
      <c r="C114" s="68"/>
      <c r="D114" s="68"/>
      <c r="E114" s="68"/>
      <c r="F114" s="68"/>
      <c r="G114" s="68"/>
      <c r="H114" s="68"/>
    </row>
    <row r="115" spans="1:8" s="21" customFormat="1" ht="11.25">
      <c r="A115" s="68"/>
      <c r="B115" s="68"/>
      <c r="C115" s="68"/>
      <c r="D115" s="68"/>
      <c r="E115" s="68"/>
      <c r="F115" s="68"/>
      <c r="G115" s="68"/>
      <c r="H115" s="68"/>
    </row>
    <row r="116" spans="1:8" s="21" customFormat="1" ht="11.25">
      <c r="A116" s="68"/>
      <c r="B116" s="68"/>
      <c r="C116" s="68"/>
      <c r="D116" s="68"/>
      <c r="E116" s="68"/>
      <c r="F116" s="68"/>
      <c r="G116" s="68"/>
      <c r="H116" s="68"/>
    </row>
    <row r="117" spans="1:8" s="21" customFormat="1" ht="11.25">
      <c r="A117" s="68"/>
      <c r="B117" s="68"/>
      <c r="C117" s="68"/>
      <c r="D117" s="68"/>
      <c r="E117" s="68"/>
      <c r="F117" s="68"/>
      <c r="G117" s="68"/>
      <c r="H117" s="68"/>
    </row>
    <row r="118" spans="1:8" s="21" customFormat="1" ht="11.25">
      <c r="A118" s="68"/>
      <c r="B118" s="68"/>
      <c r="C118" s="68"/>
      <c r="D118" s="68"/>
      <c r="E118" s="68"/>
      <c r="F118" s="68"/>
      <c r="G118" s="68"/>
      <c r="H118" s="68"/>
    </row>
    <row r="119" spans="1:8" s="21" customFormat="1" ht="11.25">
      <c r="A119" s="68"/>
      <c r="B119" s="68"/>
      <c r="C119" s="68"/>
      <c r="D119" s="68"/>
      <c r="E119" s="68"/>
      <c r="F119" s="68"/>
      <c r="G119" s="68"/>
      <c r="H119" s="68"/>
    </row>
    <row r="120" spans="1:8" s="21" customFormat="1" ht="11.25">
      <c r="A120" s="68"/>
      <c r="B120" s="68"/>
      <c r="C120" s="68"/>
      <c r="D120" s="68"/>
      <c r="E120" s="68"/>
      <c r="F120" s="68"/>
      <c r="G120" s="68"/>
      <c r="H120" s="68"/>
    </row>
    <row r="121" spans="1:8" s="21" customFormat="1" ht="11.25">
      <c r="A121" s="68"/>
      <c r="B121" s="68"/>
      <c r="C121" s="68"/>
      <c r="D121" s="68"/>
      <c r="E121" s="68"/>
      <c r="F121" s="68"/>
      <c r="G121" s="68"/>
      <c r="H121" s="68"/>
    </row>
    <row r="122" spans="1:8" s="21" customFormat="1" ht="11.25">
      <c r="A122" s="68"/>
      <c r="B122" s="68"/>
      <c r="C122" s="68"/>
      <c r="D122" s="68"/>
      <c r="E122" s="68"/>
      <c r="F122" s="68"/>
      <c r="G122" s="68"/>
      <c r="H122" s="68"/>
    </row>
    <row r="123" spans="1:8" s="21" customFormat="1" ht="11.25">
      <c r="A123" s="68"/>
      <c r="B123" s="68"/>
      <c r="C123" s="68"/>
      <c r="D123" s="68"/>
      <c r="E123" s="68"/>
      <c r="F123" s="68"/>
      <c r="G123" s="68"/>
      <c r="H123" s="68"/>
    </row>
    <row r="124" spans="1:8" s="21" customFormat="1" ht="11.25">
      <c r="A124" s="68"/>
      <c r="B124" s="68"/>
      <c r="C124" s="68"/>
      <c r="D124" s="68"/>
      <c r="E124" s="68"/>
      <c r="F124" s="68"/>
      <c r="G124" s="68"/>
      <c r="H124" s="68"/>
    </row>
    <row r="125" spans="1:8" s="21" customFormat="1" ht="11.25">
      <c r="A125" s="68"/>
      <c r="B125" s="68"/>
      <c r="C125" s="68"/>
      <c r="D125" s="68"/>
      <c r="E125" s="68"/>
      <c r="F125" s="68"/>
      <c r="G125" s="68"/>
      <c r="H125" s="68"/>
    </row>
    <row r="126" spans="1:8" s="21" customFormat="1" ht="11.25">
      <c r="A126" s="68"/>
      <c r="B126" s="68"/>
      <c r="C126" s="68"/>
      <c r="D126" s="68"/>
      <c r="E126" s="68"/>
      <c r="F126" s="68"/>
      <c r="G126" s="68"/>
      <c r="H126" s="68"/>
    </row>
    <row r="127" spans="1:8" s="21" customFormat="1" ht="11.25">
      <c r="A127" s="68"/>
      <c r="B127" s="68"/>
      <c r="C127" s="68"/>
      <c r="D127" s="68"/>
      <c r="E127" s="68"/>
      <c r="F127" s="68"/>
      <c r="G127" s="68"/>
      <c r="H127" s="68"/>
    </row>
    <row r="128" spans="1:8" s="21" customFormat="1" ht="11.25">
      <c r="A128" s="68"/>
      <c r="B128" s="68"/>
      <c r="C128" s="68"/>
      <c r="D128" s="68"/>
      <c r="E128" s="68"/>
      <c r="F128" s="68"/>
      <c r="G128" s="68"/>
      <c r="H128" s="68"/>
    </row>
    <row r="129" spans="1:8" s="21" customFormat="1" ht="11.25">
      <c r="A129" s="68"/>
      <c r="B129" s="68"/>
      <c r="C129" s="68"/>
      <c r="D129" s="68"/>
      <c r="E129" s="68"/>
      <c r="F129" s="68"/>
      <c r="G129" s="68"/>
      <c r="H129" s="68"/>
    </row>
    <row r="130" spans="1:8" s="21" customFormat="1" ht="11.25">
      <c r="A130" s="68"/>
      <c r="B130" s="68"/>
      <c r="C130" s="68"/>
      <c r="D130" s="68"/>
      <c r="E130" s="68"/>
      <c r="F130" s="68"/>
      <c r="G130" s="68"/>
      <c r="H130" s="68"/>
    </row>
    <row r="131" spans="1:8" s="21" customFormat="1" ht="11.25">
      <c r="A131" s="68"/>
      <c r="B131" s="68"/>
      <c r="C131" s="68"/>
      <c r="D131" s="68"/>
      <c r="E131" s="68"/>
      <c r="F131" s="68"/>
      <c r="G131" s="68"/>
      <c r="H131" s="68"/>
    </row>
    <row r="132" spans="1:8" s="21" customFormat="1" ht="11.25">
      <c r="A132" s="68"/>
      <c r="B132" s="68"/>
      <c r="C132" s="68"/>
      <c r="D132" s="68"/>
      <c r="E132" s="68"/>
      <c r="F132" s="68"/>
      <c r="G132" s="68"/>
      <c r="H132" s="68"/>
    </row>
    <row r="133" spans="1:8" s="21" customFormat="1" ht="11.25">
      <c r="A133" s="68"/>
      <c r="B133" s="68"/>
      <c r="C133" s="68"/>
      <c r="D133" s="68"/>
      <c r="E133" s="68"/>
      <c r="F133" s="68"/>
      <c r="G133" s="68"/>
      <c r="H133" s="68"/>
    </row>
    <row r="134" spans="1:8" s="21" customFormat="1" ht="11.25">
      <c r="A134" s="68"/>
      <c r="B134" s="68"/>
      <c r="C134" s="68"/>
      <c r="D134" s="68"/>
      <c r="E134" s="68"/>
      <c r="F134" s="68"/>
      <c r="G134" s="68"/>
      <c r="H134" s="68"/>
    </row>
    <row r="135" spans="1:8" s="21" customFormat="1" ht="11.25">
      <c r="A135" s="68"/>
      <c r="B135" s="68"/>
      <c r="C135" s="68"/>
      <c r="D135" s="68"/>
      <c r="E135" s="68"/>
      <c r="F135" s="68"/>
      <c r="G135" s="68"/>
      <c r="H135" s="68"/>
    </row>
    <row r="136" spans="1:8" s="21" customFormat="1" ht="11.25">
      <c r="A136" s="68"/>
      <c r="B136" s="68"/>
      <c r="C136" s="68"/>
      <c r="D136" s="68"/>
      <c r="E136" s="68"/>
      <c r="F136" s="68"/>
      <c r="G136" s="68"/>
      <c r="H136" s="68"/>
    </row>
    <row r="137" spans="1:8" s="21" customFormat="1" ht="11.25">
      <c r="A137" s="68"/>
      <c r="B137" s="68"/>
      <c r="C137" s="68"/>
      <c r="D137" s="68"/>
      <c r="E137" s="68"/>
      <c r="F137" s="68"/>
      <c r="G137" s="68"/>
      <c r="H137" s="68"/>
    </row>
    <row r="138" spans="1:8" s="21" customFormat="1" ht="11.25">
      <c r="A138" s="68"/>
      <c r="B138" s="68"/>
      <c r="C138" s="68"/>
      <c r="D138" s="68"/>
      <c r="E138" s="68"/>
      <c r="F138" s="68"/>
      <c r="G138" s="68"/>
      <c r="H138" s="68"/>
    </row>
    <row r="139" spans="1:8" s="21" customFormat="1" ht="11.25">
      <c r="A139" s="68"/>
      <c r="B139" s="68"/>
      <c r="C139" s="68"/>
      <c r="D139" s="68"/>
      <c r="E139" s="68"/>
      <c r="F139" s="68"/>
      <c r="G139" s="68"/>
      <c r="H139" s="68"/>
    </row>
    <row r="140" spans="1:8" s="21" customFormat="1" ht="11.25">
      <c r="A140" s="68"/>
      <c r="B140" s="68"/>
      <c r="C140" s="68"/>
      <c r="D140" s="68"/>
      <c r="E140" s="68"/>
      <c r="F140" s="68"/>
      <c r="G140" s="68"/>
      <c r="H140" s="68"/>
    </row>
    <row r="141" spans="1:8" s="21" customFormat="1" ht="11.25">
      <c r="A141" s="68"/>
      <c r="B141" s="68"/>
      <c r="C141" s="68"/>
      <c r="D141" s="68"/>
      <c r="E141" s="68"/>
      <c r="F141" s="68"/>
      <c r="G141" s="68"/>
      <c r="H141" s="68"/>
    </row>
    <row r="142" spans="1:8" s="21" customFormat="1" ht="11.25">
      <c r="A142" s="68"/>
      <c r="B142" s="68"/>
      <c r="C142" s="68"/>
      <c r="D142" s="68"/>
      <c r="E142" s="68"/>
      <c r="F142" s="68"/>
      <c r="G142" s="68"/>
      <c r="H142" s="68"/>
    </row>
    <row r="143" spans="1:8" s="21" customFormat="1" ht="11.25">
      <c r="A143" s="68"/>
      <c r="B143" s="68"/>
      <c r="C143" s="68"/>
      <c r="D143" s="68"/>
      <c r="E143" s="68"/>
      <c r="F143" s="68"/>
      <c r="G143" s="68"/>
      <c r="H143" s="68"/>
    </row>
    <row r="144" spans="1:8" s="21" customFormat="1" ht="11.25">
      <c r="A144" s="68"/>
      <c r="B144" s="68"/>
      <c r="C144" s="68"/>
      <c r="D144" s="68"/>
      <c r="E144" s="68"/>
      <c r="F144" s="68"/>
      <c r="G144" s="68"/>
      <c r="H144" s="68"/>
    </row>
    <row r="145" spans="1:8" s="21" customFormat="1" ht="11.25">
      <c r="A145" s="68"/>
      <c r="B145" s="68"/>
      <c r="C145" s="68"/>
      <c r="D145" s="68"/>
      <c r="E145" s="68"/>
      <c r="F145" s="68"/>
      <c r="G145" s="68"/>
      <c r="H145" s="68"/>
    </row>
    <row r="146" spans="1:8" s="21" customFormat="1" ht="11.25">
      <c r="A146" s="68"/>
      <c r="B146" s="68"/>
      <c r="C146" s="68"/>
      <c r="D146" s="68"/>
      <c r="E146" s="68"/>
      <c r="F146" s="68"/>
      <c r="G146" s="68"/>
      <c r="H146" s="68"/>
    </row>
    <row r="147" spans="1:8" s="21" customFormat="1" ht="11.25">
      <c r="A147" s="68"/>
      <c r="B147" s="68"/>
      <c r="C147" s="68"/>
      <c r="D147" s="68"/>
      <c r="E147" s="68"/>
      <c r="F147" s="68"/>
      <c r="G147" s="68"/>
      <c r="H147" s="68"/>
    </row>
    <row r="148" spans="1:8" s="21" customFormat="1" ht="11.25">
      <c r="A148" s="68"/>
      <c r="B148" s="68"/>
      <c r="C148" s="68"/>
      <c r="D148" s="68"/>
      <c r="E148" s="68"/>
      <c r="F148" s="68"/>
      <c r="G148" s="68"/>
      <c r="H148" s="68"/>
    </row>
    <row r="149" spans="1:8" s="21" customFormat="1" ht="11.25">
      <c r="A149" s="68"/>
      <c r="B149" s="68"/>
      <c r="C149" s="68"/>
      <c r="D149" s="68"/>
      <c r="E149" s="68"/>
      <c r="F149" s="68"/>
      <c r="G149" s="68"/>
      <c r="H149" s="68"/>
    </row>
    <row r="150" spans="1:8" s="21" customFormat="1" ht="11.25">
      <c r="A150" s="68"/>
      <c r="B150" s="68"/>
      <c r="C150" s="68"/>
      <c r="D150" s="68"/>
      <c r="E150" s="68"/>
      <c r="F150" s="68"/>
      <c r="G150" s="68"/>
      <c r="H150" s="68"/>
    </row>
    <row r="151" spans="1:8" s="21" customFormat="1" ht="11.25">
      <c r="A151" s="68"/>
      <c r="B151" s="68"/>
      <c r="C151" s="68"/>
      <c r="D151" s="68"/>
      <c r="E151" s="68"/>
      <c r="F151" s="68"/>
      <c r="G151" s="68"/>
      <c r="H151" s="68"/>
    </row>
    <row r="152" spans="1:8" s="21" customFormat="1" ht="11.25">
      <c r="A152" s="68"/>
      <c r="B152" s="68"/>
      <c r="C152" s="68"/>
      <c r="D152" s="68"/>
      <c r="E152" s="68"/>
      <c r="F152" s="68"/>
      <c r="G152" s="68"/>
      <c r="H152" s="68"/>
    </row>
    <row r="153" spans="1:8" s="21" customFormat="1" ht="11.25">
      <c r="A153" s="68"/>
      <c r="B153" s="68"/>
      <c r="C153" s="68"/>
      <c r="D153" s="68"/>
      <c r="E153" s="68"/>
      <c r="F153" s="68"/>
      <c r="G153" s="68"/>
      <c r="H153" s="68"/>
    </row>
    <row r="154" spans="1:8" s="21" customFormat="1" ht="11.25">
      <c r="A154" s="68"/>
      <c r="B154" s="68"/>
      <c r="C154" s="68"/>
      <c r="D154" s="68"/>
      <c r="E154" s="68"/>
      <c r="F154" s="68"/>
      <c r="G154" s="68"/>
      <c r="H154" s="68"/>
    </row>
    <row r="155" spans="1:8" s="21" customFormat="1" ht="11.25">
      <c r="A155" s="68"/>
      <c r="B155" s="68"/>
      <c r="C155" s="68"/>
      <c r="D155" s="68"/>
      <c r="E155" s="68"/>
      <c r="F155" s="68"/>
      <c r="G155" s="68"/>
      <c r="H155" s="68"/>
    </row>
    <row r="156" spans="1:8" s="21" customFormat="1" ht="11.25">
      <c r="A156" s="68"/>
      <c r="B156" s="68"/>
      <c r="C156" s="68"/>
      <c r="D156" s="68"/>
      <c r="E156" s="68"/>
      <c r="F156" s="68"/>
      <c r="G156" s="68"/>
      <c r="H156" s="68"/>
    </row>
    <row r="157" spans="1:8" s="21" customFormat="1" ht="11.25">
      <c r="A157" s="68"/>
      <c r="B157" s="68"/>
      <c r="C157" s="68"/>
      <c r="D157" s="68"/>
      <c r="E157" s="68"/>
      <c r="F157" s="68"/>
      <c r="G157" s="68"/>
      <c r="H157" s="68"/>
    </row>
    <row r="158" spans="1:8" s="21" customFormat="1" ht="11.25">
      <c r="A158" s="68"/>
      <c r="B158" s="68"/>
      <c r="C158" s="68"/>
      <c r="D158" s="68"/>
      <c r="E158" s="68"/>
      <c r="F158" s="68"/>
      <c r="G158" s="68"/>
      <c r="H158" s="68"/>
    </row>
    <row r="159" spans="1:8" s="21" customFormat="1" ht="11.25">
      <c r="A159" s="68"/>
      <c r="B159" s="68"/>
      <c r="C159" s="68"/>
      <c r="D159" s="68"/>
      <c r="E159" s="68"/>
      <c r="F159" s="68"/>
      <c r="G159" s="68"/>
      <c r="H159" s="68"/>
    </row>
    <row r="160" spans="1:8" s="21" customFormat="1" ht="11.25">
      <c r="A160" s="68"/>
      <c r="B160" s="68"/>
      <c r="C160" s="68"/>
      <c r="D160" s="68"/>
      <c r="E160" s="68"/>
      <c r="F160" s="68"/>
      <c r="G160" s="68"/>
      <c r="H160" s="68"/>
    </row>
    <row r="161" spans="1:8" s="21" customFormat="1" ht="11.25">
      <c r="A161" s="68"/>
      <c r="B161" s="68"/>
      <c r="C161" s="68"/>
      <c r="D161" s="68"/>
      <c r="E161" s="68"/>
      <c r="F161" s="68"/>
      <c r="G161" s="68"/>
      <c r="H161" s="68"/>
    </row>
    <row r="162" spans="1:8" s="21" customFormat="1" ht="11.25">
      <c r="A162" s="68"/>
      <c r="B162" s="68"/>
      <c r="C162" s="68"/>
      <c r="D162" s="68"/>
      <c r="E162" s="68"/>
      <c r="F162" s="68"/>
      <c r="G162" s="68"/>
      <c r="H162" s="68"/>
    </row>
    <row r="163" spans="1:8" s="21" customFormat="1" ht="11.25">
      <c r="A163" s="68"/>
      <c r="B163" s="68"/>
      <c r="C163" s="68"/>
      <c r="D163" s="68"/>
      <c r="E163" s="68"/>
      <c r="F163" s="68"/>
      <c r="G163" s="68"/>
      <c r="H163" s="68"/>
    </row>
    <row r="164" spans="1:8" s="21" customFormat="1" ht="11.25">
      <c r="A164" s="68"/>
      <c r="B164" s="68"/>
      <c r="C164" s="68"/>
      <c r="D164" s="68"/>
      <c r="E164" s="68"/>
      <c r="F164" s="68"/>
      <c r="G164" s="68"/>
      <c r="H164" s="68"/>
    </row>
    <row r="165" spans="1:8" s="21" customFormat="1" ht="11.25">
      <c r="A165" s="68"/>
      <c r="B165" s="68"/>
      <c r="C165" s="68"/>
      <c r="D165" s="68"/>
      <c r="E165" s="68"/>
      <c r="F165" s="68"/>
      <c r="G165" s="68"/>
      <c r="H165" s="68"/>
    </row>
    <row r="166" spans="1:8" s="21" customFormat="1" ht="11.25">
      <c r="A166" s="68"/>
      <c r="B166" s="68"/>
      <c r="C166" s="68"/>
      <c r="D166" s="68"/>
      <c r="E166" s="68"/>
      <c r="F166" s="68"/>
      <c r="G166" s="68"/>
      <c r="H166" s="68"/>
    </row>
    <row r="167" spans="1:8" s="21" customFormat="1" ht="11.25">
      <c r="A167" s="68"/>
      <c r="B167" s="68"/>
      <c r="C167" s="68"/>
      <c r="D167" s="68"/>
      <c r="E167" s="68"/>
      <c r="F167" s="68"/>
      <c r="G167" s="68"/>
      <c r="H167" s="68"/>
    </row>
    <row r="168" spans="1:8" s="21" customFormat="1" ht="11.25">
      <c r="A168" s="68"/>
      <c r="B168" s="68"/>
      <c r="C168" s="68"/>
      <c r="D168" s="68"/>
      <c r="E168" s="68"/>
      <c r="F168" s="68"/>
      <c r="G168" s="68"/>
      <c r="H168" s="68"/>
    </row>
    <row r="169" spans="1:8" s="21" customFormat="1" ht="11.25">
      <c r="A169" s="68"/>
      <c r="B169" s="68"/>
      <c r="C169" s="68"/>
      <c r="D169" s="68"/>
      <c r="E169" s="68"/>
      <c r="F169" s="68"/>
      <c r="G169" s="68"/>
      <c r="H169" s="68"/>
    </row>
    <row r="170" spans="1:8" s="21" customFormat="1" ht="11.25">
      <c r="A170" s="68"/>
      <c r="B170" s="68"/>
      <c r="C170" s="68"/>
      <c r="D170" s="68"/>
      <c r="E170" s="68"/>
      <c r="F170" s="68"/>
      <c r="G170" s="68"/>
      <c r="H170" s="68"/>
    </row>
    <row r="171" spans="1:8" s="21" customFormat="1" ht="11.25">
      <c r="A171" s="68"/>
      <c r="B171" s="68"/>
      <c r="C171" s="68"/>
      <c r="D171" s="68"/>
      <c r="E171" s="68"/>
      <c r="F171" s="68"/>
      <c r="G171" s="68"/>
      <c r="H171" s="68"/>
    </row>
    <row r="172" spans="1:8" s="21" customFormat="1" ht="11.25">
      <c r="A172" s="68"/>
      <c r="B172" s="68"/>
      <c r="C172" s="68"/>
      <c r="D172" s="68"/>
      <c r="E172" s="68"/>
      <c r="F172" s="68"/>
      <c r="G172" s="68"/>
      <c r="H172" s="68"/>
    </row>
    <row r="173" spans="1:8" s="21" customFormat="1" ht="11.25">
      <c r="A173" s="68"/>
      <c r="B173" s="68"/>
      <c r="C173" s="68"/>
      <c r="D173" s="68"/>
      <c r="E173" s="68"/>
      <c r="F173" s="68"/>
      <c r="G173" s="68"/>
      <c r="H173" s="68"/>
    </row>
    <row r="174" spans="1:8" s="21" customFormat="1" ht="11.25">
      <c r="A174" s="68"/>
      <c r="B174" s="68"/>
      <c r="C174" s="68"/>
      <c r="D174" s="68"/>
      <c r="E174" s="68"/>
      <c r="F174" s="68"/>
      <c r="G174" s="68"/>
      <c r="H174" s="68"/>
    </row>
    <row r="175" spans="1:8" s="21" customFormat="1" ht="11.25">
      <c r="A175" s="68"/>
      <c r="B175" s="68"/>
      <c r="C175" s="68"/>
      <c r="D175" s="68"/>
      <c r="E175" s="68"/>
      <c r="F175" s="68"/>
      <c r="G175" s="68"/>
      <c r="H175" s="68"/>
    </row>
    <row r="176" spans="1:8" s="21" customFormat="1" ht="11.25">
      <c r="A176" s="68"/>
      <c r="B176" s="68"/>
      <c r="C176" s="68"/>
      <c r="D176" s="68"/>
      <c r="E176" s="68"/>
      <c r="F176" s="68"/>
      <c r="G176" s="68"/>
      <c r="H176" s="68"/>
    </row>
    <row r="177" spans="1:8" s="21" customFormat="1" ht="11.25">
      <c r="A177" s="68"/>
      <c r="B177" s="68"/>
      <c r="C177" s="68"/>
      <c r="D177" s="68"/>
      <c r="E177" s="68"/>
      <c r="F177" s="68"/>
      <c r="G177" s="68"/>
      <c r="H177" s="68"/>
    </row>
    <row r="178" spans="1:8" s="21" customFormat="1" ht="11.25">
      <c r="A178" s="68"/>
      <c r="B178" s="68"/>
      <c r="C178" s="68"/>
      <c r="D178" s="68"/>
      <c r="E178" s="68"/>
      <c r="F178" s="68"/>
      <c r="G178" s="68"/>
      <c r="H178" s="68"/>
    </row>
    <row r="179" spans="1:8" s="21" customFormat="1" ht="11.25">
      <c r="A179" s="68"/>
      <c r="B179" s="68"/>
      <c r="C179" s="68"/>
      <c r="D179" s="68"/>
      <c r="E179" s="68"/>
      <c r="F179" s="68"/>
      <c r="G179" s="68"/>
      <c r="H179" s="68"/>
    </row>
    <row r="180" spans="1:8" s="21" customFormat="1" ht="11.25">
      <c r="A180" s="68"/>
      <c r="B180" s="68"/>
      <c r="C180" s="68"/>
      <c r="D180" s="68"/>
      <c r="E180" s="68"/>
      <c r="F180" s="68"/>
      <c r="G180" s="68"/>
      <c r="H180" s="68"/>
    </row>
    <row r="181" spans="1:8" s="21" customFormat="1" ht="11.25">
      <c r="A181" s="68"/>
      <c r="B181" s="68"/>
      <c r="C181" s="68"/>
      <c r="D181" s="68"/>
      <c r="E181" s="68"/>
      <c r="F181" s="68"/>
      <c r="G181" s="68"/>
      <c r="H181" s="68"/>
    </row>
    <row r="182" spans="1:8" s="21" customFormat="1" ht="11.25">
      <c r="A182" s="68"/>
      <c r="B182" s="68"/>
      <c r="C182" s="68"/>
      <c r="D182" s="68"/>
      <c r="E182" s="68"/>
      <c r="F182" s="68"/>
      <c r="G182" s="68"/>
      <c r="H182" s="68"/>
    </row>
    <row r="183" spans="1:8" s="21" customFormat="1" ht="11.25">
      <c r="A183" s="68"/>
      <c r="B183" s="68"/>
      <c r="C183" s="68"/>
      <c r="D183" s="68"/>
      <c r="E183" s="68"/>
      <c r="F183" s="68"/>
      <c r="G183" s="68"/>
      <c r="H183" s="68"/>
    </row>
    <row r="184" spans="1:8" s="21" customFormat="1" ht="11.25">
      <c r="A184" s="68"/>
      <c r="B184" s="68"/>
      <c r="C184" s="68"/>
      <c r="D184" s="68"/>
      <c r="E184" s="68"/>
      <c r="F184" s="68"/>
      <c r="G184" s="68"/>
      <c r="H184" s="68"/>
    </row>
    <row r="185" spans="1:8" s="21" customFormat="1" ht="11.25">
      <c r="A185" s="68"/>
      <c r="B185" s="68"/>
      <c r="C185" s="68"/>
      <c r="D185" s="68"/>
      <c r="E185" s="68"/>
      <c r="F185" s="68"/>
      <c r="G185" s="68"/>
      <c r="H185" s="68"/>
    </row>
    <row r="186" spans="1:8" s="21" customFormat="1" ht="11.25">
      <c r="A186" s="68"/>
      <c r="B186" s="68"/>
      <c r="C186" s="68"/>
      <c r="D186" s="68"/>
      <c r="E186" s="68"/>
      <c r="F186" s="68"/>
      <c r="G186" s="68"/>
      <c r="H186" s="68"/>
    </row>
    <row r="187" spans="1:8" s="21" customFormat="1" ht="11.25">
      <c r="A187" s="68"/>
      <c r="B187" s="68"/>
      <c r="C187" s="68"/>
      <c r="D187" s="68"/>
      <c r="E187" s="68"/>
      <c r="F187" s="68"/>
      <c r="G187" s="68"/>
      <c r="H187" s="68"/>
    </row>
    <row r="188" spans="1:8" s="21" customFormat="1" ht="11.25">
      <c r="A188" s="68"/>
      <c r="B188" s="68"/>
      <c r="C188" s="68"/>
      <c r="D188" s="68"/>
      <c r="E188" s="68"/>
      <c r="F188" s="68"/>
      <c r="G188" s="68"/>
      <c r="H188" s="68"/>
    </row>
    <row r="189" spans="1:8" s="21" customFormat="1" ht="11.25">
      <c r="A189" s="68"/>
      <c r="B189" s="68"/>
      <c r="C189" s="68"/>
      <c r="D189" s="68"/>
      <c r="E189" s="68"/>
      <c r="F189" s="68"/>
      <c r="G189" s="68"/>
      <c r="H189" s="68"/>
    </row>
    <row r="190" spans="1:8" s="21" customFormat="1" ht="11.25">
      <c r="A190" s="68"/>
      <c r="B190" s="68"/>
      <c r="C190" s="68"/>
      <c r="D190" s="68"/>
      <c r="E190" s="68"/>
      <c r="F190" s="68"/>
      <c r="G190" s="68"/>
      <c r="H190" s="68"/>
    </row>
    <row r="191" spans="1:8" s="21" customFormat="1" ht="11.25">
      <c r="A191" s="68"/>
      <c r="B191" s="68"/>
      <c r="C191" s="68"/>
      <c r="D191" s="68"/>
      <c r="E191" s="68"/>
      <c r="F191" s="68"/>
      <c r="G191" s="68"/>
      <c r="H191" s="68"/>
    </row>
    <row r="192" spans="1:8" s="21" customFormat="1" ht="11.25">
      <c r="A192" s="68"/>
      <c r="B192" s="68"/>
      <c r="C192" s="68"/>
      <c r="D192" s="68"/>
      <c r="E192" s="68"/>
      <c r="F192" s="68"/>
      <c r="G192" s="68"/>
      <c r="H192" s="68"/>
    </row>
    <row r="193" spans="1:8" s="21" customFormat="1" ht="11.25">
      <c r="A193" s="68"/>
      <c r="B193" s="68"/>
      <c r="C193" s="68"/>
      <c r="D193" s="68"/>
      <c r="E193" s="68"/>
      <c r="F193" s="68"/>
      <c r="G193" s="68"/>
      <c r="H193" s="68"/>
    </row>
    <row r="194" spans="1:8" s="21" customFormat="1" ht="11.25">
      <c r="A194" s="68"/>
      <c r="B194" s="68"/>
      <c r="C194" s="68"/>
      <c r="D194" s="68"/>
      <c r="E194" s="68"/>
      <c r="F194" s="68"/>
      <c r="G194" s="68"/>
      <c r="H194" s="68"/>
    </row>
    <row r="195" spans="1:8" s="21" customFormat="1" ht="11.25">
      <c r="A195" s="68"/>
      <c r="B195" s="68"/>
      <c r="C195" s="68"/>
      <c r="D195" s="68"/>
      <c r="E195" s="68"/>
      <c r="F195" s="68"/>
      <c r="G195" s="68"/>
      <c r="H195" s="68"/>
    </row>
    <row r="196" spans="1:8" s="21" customFormat="1" ht="11.25">
      <c r="A196" s="68"/>
      <c r="B196" s="68"/>
      <c r="C196" s="68"/>
      <c r="D196" s="68"/>
      <c r="E196" s="68"/>
      <c r="F196" s="68"/>
      <c r="G196" s="68"/>
      <c r="H196" s="68"/>
    </row>
    <row r="197" spans="1:8" s="21" customFormat="1" ht="11.25">
      <c r="A197" s="68"/>
      <c r="B197" s="68"/>
      <c r="C197" s="68"/>
      <c r="D197" s="68"/>
      <c r="E197" s="68"/>
      <c r="F197" s="68"/>
      <c r="G197" s="68"/>
      <c r="H197" s="68"/>
    </row>
    <row r="198" spans="1:8" s="21" customFormat="1" ht="11.25">
      <c r="A198" s="68"/>
      <c r="B198" s="68"/>
      <c r="C198" s="68"/>
      <c r="D198" s="68"/>
      <c r="E198" s="68"/>
      <c r="F198" s="68"/>
      <c r="G198" s="68"/>
      <c r="H198" s="68"/>
    </row>
    <row r="199" spans="1:8" s="21" customFormat="1" ht="11.25">
      <c r="A199" s="68"/>
      <c r="B199" s="68"/>
      <c r="C199" s="68"/>
      <c r="D199" s="68"/>
      <c r="E199" s="68"/>
      <c r="F199" s="68"/>
      <c r="G199" s="68"/>
      <c r="H199" s="68"/>
    </row>
    <row r="200" spans="1:8" s="21" customFormat="1" ht="11.25">
      <c r="A200" s="68"/>
      <c r="B200" s="68"/>
      <c r="C200" s="68"/>
      <c r="D200" s="68"/>
      <c r="E200" s="68"/>
      <c r="F200" s="68"/>
      <c r="G200" s="68"/>
      <c r="H200" s="68"/>
    </row>
    <row r="201" spans="1:8" s="21" customFormat="1" ht="11.25">
      <c r="A201" s="68"/>
      <c r="B201" s="68"/>
      <c r="C201" s="68"/>
      <c r="D201" s="68"/>
      <c r="E201" s="68"/>
      <c r="F201" s="68"/>
      <c r="G201" s="68"/>
      <c r="H201" s="68"/>
    </row>
    <row r="202" spans="1:8" s="21" customFormat="1" ht="11.25">
      <c r="A202" s="68"/>
      <c r="B202" s="68"/>
      <c r="C202" s="68"/>
      <c r="D202" s="68"/>
      <c r="E202" s="68"/>
      <c r="F202" s="68"/>
      <c r="G202" s="68"/>
      <c r="H202" s="68"/>
    </row>
    <row r="203" spans="1:8" s="21" customFormat="1" ht="11.25">
      <c r="A203" s="68"/>
      <c r="B203" s="68"/>
      <c r="C203" s="68"/>
      <c r="D203" s="68"/>
      <c r="E203" s="68"/>
      <c r="F203" s="68"/>
      <c r="G203" s="68"/>
      <c r="H203" s="68"/>
    </row>
    <row r="204" spans="1:8" s="21" customFormat="1" ht="11.25">
      <c r="A204" s="68"/>
      <c r="B204" s="68"/>
      <c r="C204" s="68"/>
      <c r="D204" s="68"/>
      <c r="E204" s="68"/>
      <c r="F204" s="68"/>
      <c r="G204" s="68"/>
      <c r="H204" s="68"/>
    </row>
    <row r="205" spans="1:8" s="21" customFormat="1" ht="11.25">
      <c r="A205" s="68"/>
      <c r="B205" s="68"/>
      <c r="C205" s="68"/>
      <c r="D205" s="68"/>
      <c r="E205" s="68"/>
      <c r="F205" s="68"/>
      <c r="G205" s="68"/>
      <c r="H205" s="68"/>
    </row>
    <row r="206" spans="1:8" s="21" customFormat="1" ht="11.25">
      <c r="A206" s="68"/>
      <c r="B206" s="68"/>
      <c r="C206" s="68"/>
      <c r="D206" s="68"/>
      <c r="E206" s="68"/>
      <c r="F206" s="68"/>
      <c r="G206" s="68"/>
      <c r="H206" s="68"/>
    </row>
    <row r="207" spans="1:8" s="21" customFormat="1" ht="11.25">
      <c r="A207" s="68"/>
      <c r="B207" s="68"/>
      <c r="C207" s="68"/>
      <c r="D207" s="68"/>
      <c r="E207" s="68"/>
      <c r="F207" s="68"/>
      <c r="G207" s="68"/>
      <c r="H207" s="68"/>
    </row>
    <row r="208" spans="1:8" s="21" customFormat="1" ht="11.25">
      <c r="A208" s="68"/>
      <c r="B208" s="68"/>
      <c r="C208" s="68"/>
      <c r="D208" s="68"/>
      <c r="E208" s="68"/>
      <c r="F208" s="68"/>
      <c r="G208" s="68"/>
      <c r="H208" s="68"/>
    </row>
    <row r="209" spans="1:8" s="21" customFormat="1" ht="11.25">
      <c r="A209" s="68"/>
      <c r="B209" s="68"/>
      <c r="C209" s="68"/>
      <c r="D209" s="68"/>
      <c r="E209" s="68"/>
      <c r="F209" s="68"/>
      <c r="G209" s="68"/>
      <c r="H209" s="68"/>
    </row>
    <row r="210" spans="1:8" s="21" customFormat="1" ht="11.25">
      <c r="A210" s="68"/>
      <c r="B210" s="68"/>
      <c r="C210" s="68"/>
      <c r="D210" s="68"/>
      <c r="E210" s="68"/>
      <c r="F210" s="68"/>
      <c r="G210" s="68"/>
      <c r="H210" s="68"/>
    </row>
    <row r="211" spans="1:8" s="21" customFormat="1" ht="11.25">
      <c r="A211" s="68"/>
      <c r="B211" s="68"/>
      <c r="C211" s="68"/>
      <c r="D211" s="68"/>
      <c r="E211" s="68"/>
      <c r="F211" s="68"/>
      <c r="G211" s="68"/>
      <c r="H211" s="68"/>
    </row>
    <row r="212" spans="1:8" s="21" customFormat="1" ht="11.25">
      <c r="A212" s="68"/>
      <c r="B212" s="68"/>
      <c r="C212" s="68"/>
      <c r="D212" s="68"/>
      <c r="E212" s="68"/>
      <c r="F212" s="68"/>
      <c r="G212" s="68"/>
      <c r="H212" s="68"/>
    </row>
    <row r="213" spans="1:8" s="21" customFormat="1" ht="11.25">
      <c r="A213" s="68"/>
      <c r="B213" s="68"/>
      <c r="C213" s="68"/>
      <c r="D213" s="68"/>
      <c r="E213" s="68"/>
      <c r="F213" s="68"/>
      <c r="G213" s="68"/>
      <c r="H213" s="68"/>
    </row>
    <row r="214" spans="1:8" s="21" customFormat="1" ht="11.25">
      <c r="A214" s="68"/>
      <c r="B214" s="68"/>
      <c r="C214" s="68"/>
      <c r="D214" s="68"/>
      <c r="E214" s="68"/>
      <c r="F214" s="68"/>
      <c r="G214" s="68"/>
      <c r="H214" s="68"/>
    </row>
    <row r="215" spans="1:8" s="21" customFormat="1" ht="11.25">
      <c r="A215" s="68"/>
      <c r="B215" s="68"/>
      <c r="C215" s="68"/>
      <c r="D215" s="68"/>
      <c r="E215" s="68"/>
      <c r="F215" s="68"/>
      <c r="G215" s="68"/>
      <c r="H215" s="68"/>
    </row>
    <row r="216" spans="1:8" s="21" customFormat="1" ht="11.25">
      <c r="A216" s="68"/>
      <c r="B216" s="68"/>
      <c r="C216" s="68"/>
      <c r="D216" s="68"/>
      <c r="E216" s="68"/>
      <c r="F216" s="68"/>
      <c r="G216" s="68"/>
      <c r="H216" s="68"/>
    </row>
    <row r="217" spans="1:8" s="21" customFormat="1" ht="11.25">
      <c r="A217" s="68"/>
      <c r="B217" s="68"/>
      <c r="C217" s="68"/>
      <c r="D217" s="68"/>
      <c r="E217" s="68"/>
      <c r="F217" s="68"/>
      <c r="G217" s="68"/>
      <c r="H217" s="68"/>
    </row>
    <row r="218" spans="1:8" s="21" customFormat="1" ht="11.25">
      <c r="A218" s="68"/>
      <c r="B218" s="68"/>
      <c r="C218" s="68"/>
      <c r="D218" s="68"/>
      <c r="E218" s="68"/>
      <c r="F218" s="68"/>
      <c r="G218" s="68"/>
      <c r="H218" s="68"/>
    </row>
    <row r="219" spans="1:8" s="21" customFormat="1" ht="11.25">
      <c r="A219" s="68"/>
      <c r="B219" s="68"/>
      <c r="C219" s="68"/>
      <c r="D219" s="68"/>
      <c r="E219" s="68"/>
      <c r="F219" s="68"/>
      <c r="G219" s="68"/>
      <c r="H219" s="68"/>
    </row>
    <row r="220" spans="1:8" s="21" customFormat="1" ht="11.25">
      <c r="A220" s="68"/>
      <c r="B220" s="68"/>
      <c r="C220" s="68"/>
      <c r="D220" s="68"/>
      <c r="E220" s="68"/>
      <c r="F220" s="68"/>
      <c r="G220" s="68"/>
      <c r="H220" s="68"/>
    </row>
    <row r="221" spans="1:8" s="21" customFormat="1" ht="11.25">
      <c r="A221" s="68"/>
      <c r="B221" s="68"/>
      <c r="C221" s="68"/>
      <c r="D221" s="68"/>
      <c r="E221" s="68"/>
      <c r="F221" s="68"/>
      <c r="G221" s="68"/>
      <c r="H221" s="68"/>
    </row>
    <row r="222" spans="1:8" s="21" customFormat="1" ht="11.25">
      <c r="A222" s="68"/>
      <c r="B222" s="68"/>
      <c r="C222" s="68"/>
      <c r="D222" s="68"/>
      <c r="E222" s="68"/>
      <c r="F222" s="68"/>
      <c r="G222" s="68"/>
      <c r="H222" s="68"/>
    </row>
    <row r="223" spans="1:8" s="21" customFormat="1" ht="11.25">
      <c r="A223" s="68"/>
      <c r="B223" s="68"/>
      <c r="C223" s="68"/>
      <c r="D223" s="68"/>
      <c r="E223" s="68"/>
      <c r="F223" s="68"/>
      <c r="G223" s="68"/>
      <c r="H223" s="68"/>
    </row>
    <row r="224" spans="1:8" s="21" customFormat="1" ht="11.25">
      <c r="A224" s="68"/>
      <c r="B224" s="68"/>
      <c r="C224" s="68"/>
      <c r="D224" s="68"/>
      <c r="E224" s="68"/>
      <c r="F224" s="68"/>
      <c r="G224" s="68"/>
      <c r="H224" s="68"/>
    </row>
    <row r="225" spans="1:8" s="21" customFormat="1" ht="11.25">
      <c r="A225" s="68"/>
      <c r="B225" s="68"/>
      <c r="C225" s="68"/>
      <c r="D225" s="68"/>
      <c r="E225" s="68"/>
      <c r="F225" s="68"/>
      <c r="G225" s="68"/>
      <c r="H225" s="68"/>
    </row>
    <row r="226" spans="1:8" s="21" customFormat="1" ht="11.25">
      <c r="A226" s="68"/>
      <c r="B226" s="68"/>
      <c r="C226" s="68"/>
      <c r="D226" s="68"/>
      <c r="E226" s="68"/>
      <c r="F226" s="68"/>
      <c r="G226" s="68"/>
      <c r="H226" s="68"/>
    </row>
    <row r="227" spans="1:8" s="21" customFormat="1" ht="11.25">
      <c r="A227" s="68"/>
      <c r="B227" s="68"/>
      <c r="C227" s="68"/>
      <c r="D227" s="68"/>
      <c r="E227" s="68"/>
      <c r="F227" s="68"/>
      <c r="G227" s="68"/>
      <c r="H227" s="68"/>
    </row>
    <row r="228" spans="1:8" s="21" customFormat="1" ht="11.25">
      <c r="A228" s="68"/>
      <c r="B228" s="68"/>
      <c r="C228" s="68"/>
      <c r="D228" s="68"/>
      <c r="E228" s="68"/>
      <c r="F228" s="68"/>
      <c r="G228" s="68"/>
      <c r="H228" s="68"/>
    </row>
    <row r="229" spans="1:8" s="21" customFormat="1" ht="11.25">
      <c r="A229" s="68"/>
      <c r="B229" s="68"/>
      <c r="C229" s="68"/>
      <c r="D229" s="68"/>
      <c r="E229" s="68"/>
      <c r="F229" s="68"/>
      <c r="G229" s="68"/>
      <c r="H229" s="68"/>
    </row>
    <row r="230" spans="1:8" s="21" customFormat="1" ht="11.25">
      <c r="A230" s="68"/>
      <c r="B230" s="68"/>
      <c r="C230" s="68"/>
      <c r="D230" s="68"/>
      <c r="E230" s="68"/>
      <c r="F230" s="68"/>
      <c r="G230" s="68"/>
      <c r="H230" s="68"/>
    </row>
    <row r="231" spans="1:8" s="21" customFormat="1" ht="11.25">
      <c r="A231" s="68"/>
      <c r="B231" s="68"/>
      <c r="C231" s="68"/>
      <c r="D231" s="68"/>
      <c r="E231" s="68"/>
      <c r="F231" s="68"/>
      <c r="G231" s="68"/>
      <c r="H231" s="68"/>
    </row>
    <row r="232" spans="1:8" s="21" customFormat="1" ht="11.25">
      <c r="A232" s="68"/>
      <c r="B232" s="68"/>
      <c r="C232" s="68"/>
      <c r="D232" s="68"/>
      <c r="E232" s="68"/>
      <c r="F232" s="68"/>
      <c r="G232" s="68"/>
      <c r="H232" s="68"/>
    </row>
    <row r="233" spans="1:8" s="21" customFormat="1" ht="11.25">
      <c r="A233" s="68"/>
      <c r="B233" s="68"/>
      <c r="C233" s="68"/>
      <c r="D233" s="68"/>
      <c r="E233" s="68"/>
      <c r="F233" s="68"/>
      <c r="G233" s="68"/>
      <c r="H233" s="68"/>
    </row>
    <row r="234" spans="1:8" s="21" customFormat="1" ht="11.25">
      <c r="A234" s="68"/>
      <c r="B234" s="68"/>
      <c r="C234" s="68"/>
      <c r="D234" s="68"/>
      <c r="E234" s="68"/>
      <c r="F234" s="68"/>
      <c r="G234" s="68"/>
      <c r="H234" s="68"/>
    </row>
    <row r="235" spans="1:8" s="21" customFormat="1" ht="11.25">
      <c r="A235" s="68"/>
      <c r="B235" s="68"/>
      <c r="C235" s="68"/>
      <c r="D235" s="68"/>
      <c r="E235" s="68"/>
      <c r="F235" s="68"/>
      <c r="G235" s="68"/>
      <c r="H235" s="68"/>
    </row>
    <row r="236" spans="1:8" s="21" customFormat="1" ht="11.25">
      <c r="A236" s="68"/>
      <c r="B236" s="68"/>
      <c r="C236" s="68"/>
      <c r="D236" s="68"/>
      <c r="E236" s="68"/>
      <c r="F236" s="68"/>
      <c r="G236" s="68"/>
      <c r="H236" s="68"/>
    </row>
    <row r="237" spans="1:8" s="21" customFormat="1" ht="11.25">
      <c r="A237" s="68"/>
      <c r="B237" s="68"/>
      <c r="C237" s="68"/>
      <c r="D237" s="68"/>
      <c r="E237" s="68"/>
      <c r="F237" s="68"/>
      <c r="G237" s="68"/>
      <c r="H237" s="68"/>
    </row>
    <row r="238" spans="1:8" s="21" customFormat="1" ht="11.25">
      <c r="A238" s="68"/>
      <c r="B238" s="68"/>
      <c r="C238" s="68"/>
      <c r="D238" s="68"/>
      <c r="E238" s="68"/>
      <c r="F238" s="68"/>
      <c r="G238" s="68"/>
      <c r="H238" s="68"/>
    </row>
    <row r="239" spans="1:8" s="21" customFormat="1" ht="11.25">
      <c r="A239" s="68"/>
      <c r="B239" s="68"/>
      <c r="C239" s="68"/>
      <c r="D239" s="68"/>
      <c r="E239" s="68"/>
      <c r="F239" s="68"/>
      <c r="G239" s="68"/>
      <c r="H239" s="68"/>
    </row>
    <row r="240" spans="1:8" s="21" customFormat="1" ht="11.25">
      <c r="A240" s="68"/>
      <c r="B240" s="68"/>
      <c r="C240" s="68"/>
      <c r="D240" s="68"/>
      <c r="E240" s="68"/>
      <c r="F240" s="68"/>
      <c r="G240" s="68"/>
      <c r="H240" s="68"/>
    </row>
    <row r="241" spans="1:8" s="21" customFormat="1" ht="11.25">
      <c r="A241" s="68"/>
      <c r="B241" s="68"/>
      <c r="C241" s="68"/>
      <c r="D241" s="68"/>
      <c r="E241" s="68"/>
      <c r="F241" s="68"/>
      <c r="G241" s="68"/>
      <c r="H241" s="68"/>
    </row>
    <row r="242" spans="1:8" s="21" customFormat="1" ht="11.25">
      <c r="A242" s="68"/>
      <c r="B242" s="68"/>
      <c r="C242" s="68"/>
      <c r="D242" s="68"/>
      <c r="E242" s="68"/>
      <c r="F242" s="68"/>
      <c r="G242" s="68"/>
      <c r="H242" s="68"/>
    </row>
    <row r="243" spans="1:8" s="21" customFormat="1" ht="11.25">
      <c r="A243" s="68"/>
      <c r="B243" s="68"/>
      <c r="C243" s="68"/>
      <c r="D243" s="68"/>
      <c r="E243" s="68"/>
      <c r="F243" s="68"/>
      <c r="G243" s="68"/>
      <c r="H243" s="68"/>
    </row>
    <row r="244" spans="1:8" s="21" customFormat="1" ht="11.25">
      <c r="A244" s="68"/>
      <c r="B244" s="68"/>
      <c r="C244" s="68"/>
      <c r="D244" s="68"/>
      <c r="E244" s="68"/>
      <c r="F244" s="68"/>
      <c r="G244" s="68"/>
      <c r="H244" s="68"/>
    </row>
    <row r="245" spans="1:8" s="21" customFormat="1" ht="11.25">
      <c r="A245" s="68"/>
      <c r="B245" s="68"/>
      <c r="C245" s="68"/>
      <c r="D245" s="68"/>
      <c r="E245" s="68"/>
      <c r="F245" s="68"/>
      <c r="G245" s="68"/>
      <c r="H245" s="68"/>
    </row>
    <row r="246" spans="1:8" s="21" customFormat="1" ht="11.25">
      <c r="A246" s="68"/>
      <c r="B246" s="68"/>
      <c r="C246" s="68"/>
      <c r="D246" s="68"/>
      <c r="E246" s="68"/>
      <c r="F246" s="68"/>
      <c r="G246" s="68"/>
      <c r="H246" s="68"/>
    </row>
    <row r="247" spans="1:8" s="21" customFormat="1" ht="11.25">
      <c r="A247" s="68"/>
      <c r="B247" s="68"/>
      <c r="C247" s="68"/>
      <c r="D247" s="68"/>
      <c r="E247" s="68"/>
      <c r="F247" s="68"/>
      <c r="G247" s="68"/>
      <c r="H247" s="68"/>
    </row>
    <row r="248" spans="1:8" s="21" customFormat="1" ht="11.25">
      <c r="A248" s="68"/>
      <c r="B248" s="68"/>
      <c r="C248" s="68"/>
      <c r="D248" s="68"/>
      <c r="E248" s="68"/>
      <c r="F248" s="68"/>
      <c r="G248" s="68"/>
      <c r="H248" s="68"/>
    </row>
    <row r="249" spans="1:8" s="21" customFormat="1" ht="11.25">
      <c r="A249" s="68"/>
      <c r="B249" s="68"/>
      <c r="C249" s="68"/>
      <c r="D249" s="68"/>
      <c r="E249" s="68"/>
      <c r="F249" s="68"/>
      <c r="G249" s="68"/>
      <c r="H249" s="68"/>
    </row>
    <row r="250" spans="1:8" s="21" customFormat="1" ht="11.25">
      <c r="A250" s="68"/>
      <c r="B250" s="68"/>
      <c r="C250" s="68"/>
      <c r="D250" s="68"/>
      <c r="E250" s="68"/>
      <c r="F250" s="68"/>
      <c r="G250" s="68"/>
      <c r="H250" s="68"/>
    </row>
    <row r="251" spans="1:8" s="21" customFormat="1" ht="11.25">
      <c r="A251" s="68"/>
      <c r="B251" s="68"/>
      <c r="C251" s="68"/>
      <c r="D251" s="68"/>
      <c r="E251" s="68"/>
      <c r="F251" s="68"/>
      <c r="G251" s="68"/>
      <c r="H251" s="68"/>
    </row>
    <row r="252" spans="1:8" s="21" customFormat="1" ht="11.25">
      <c r="A252" s="68"/>
      <c r="B252" s="68"/>
      <c r="C252" s="68"/>
      <c r="D252" s="68"/>
      <c r="E252" s="68"/>
      <c r="F252" s="68"/>
      <c r="G252" s="68"/>
      <c r="H252" s="68"/>
    </row>
    <row r="253" spans="1:8" s="21" customFormat="1" ht="11.25">
      <c r="A253" s="68"/>
      <c r="B253" s="68"/>
      <c r="C253" s="68"/>
      <c r="D253" s="68"/>
      <c r="E253" s="68"/>
      <c r="F253" s="68"/>
      <c r="G253" s="68"/>
      <c r="H253" s="68"/>
    </row>
    <row r="254" spans="1:8" s="21" customFormat="1" ht="11.25">
      <c r="A254" s="68"/>
      <c r="B254" s="68"/>
      <c r="C254" s="68"/>
      <c r="D254" s="68"/>
      <c r="E254" s="68"/>
      <c r="F254" s="68"/>
      <c r="G254" s="68"/>
      <c r="H254" s="68"/>
    </row>
    <row r="255" spans="1:8" s="21" customFormat="1" ht="11.25">
      <c r="A255" s="68"/>
      <c r="B255" s="68"/>
      <c r="C255" s="68"/>
      <c r="D255" s="68"/>
      <c r="E255" s="68"/>
      <c r="F255" s="68"/>
      <c r="G255" s="68"/>
      <c r="H255" s="68"/>
    </row>
    <row r="256" spans="1:8" s="21" customFormat="1" ht="11.25">
      <c r="A256" s="68"/>
      <c r="B256" s="68"/>
      <c r="C256" s="68"/>
      <c r="D256" s="68"/>
      <c r="E256" s="68"/>
      <c r="F256" s="68"/>
      <c r="G256" s="68"/>
      <c r="H256" s="68"/>
    </row>
    <row r="257" spans="1:8" s="21" customFormat="1" ht="11.25">
      <c r="A257" s="68"/>
      <c r="B257" s="68"/>
      <c r="C257" s="68"/>
      <c r="D257" s="68"/>
      <c r="E257" s="68"/>
      <c r="F257" s="68"/>
      <c r="G257" s="68"/>
      <c r="H257" s="68"/>
    </row>
    <row r="258" spans="1:8" s="21" customFormat="1" ht="11.25">
      <c r="A258" s="68"/>
      <c r="B258" s="68"/>
      <c r="C258" s="68"/>
      <c r="D258" s="68"/>
      <c r="E258" s="68"/>
      <c r="F258" s="68"/>
      <c r="G258" s="68"/>
      <c r="H258" s="68"/>
    </row>
    <row r="259" spans="1:8" s="21" customFormat="1" ht="11.25">
      <c r="A259" s="68"/>
      <c r="B259" s="68"/>
      <c r="C259" s="68"/>
      <c r="D259" s="68"/>
      <c r="E259" s="68"/>
      <c r="F259" s="68"/>
      <c r="G259" s="68"/>
      <c r="H259" s="68"/>
    </row>
    <row r="260" spans="1:8" s="21" customFormat="1" ht="11.25">
      <c r="A260" s="68"/>
      <c r="B260" s="68"/>
      <c r="C260" s="68"/>
      <c r="D260" s="68"/>
      <c r="E260" s="68"/>
      <c r="F260" s="68"/>
      <c r="G260" s="68"/>
      <c r="H260" s="68"/>
    </row>
    <row r="261" spans="1:8" s="21" customFormat="1" ht="11.25">
      <c r="A261" s="68"/>
      <c r="B261" s="68"/>
      <c r="C261" s="68"/>
      <c r="D261" s="68"/>
      <c r="E261" s="68"/>
      <c r="F261" s="68"/>
      <c r="G261" s="68"/>
      <c r="H261" s="68"/>
    </row>
    <row r="262" spans="1:8" s="21" customFormat="1" ht="11.25">
      <c r="A262" s="68"/>
      <c r="B262" s="68"/>
      <c r="C262" s="68"/>
      <c r="D262" s="68"/>
      <c r="E262" s="68"/>
      <c r="F262" s="68"/>
      <c r="G262" s="68"/>
      <c r="H262" s="68"/>
    </row>
    <row r="263" spans="1:8" s="21" customFormat="1" ht="11.25">
      <c r="A263" s="68"/>
      <c r="B263" s="68"/>
      <c r="C263" s="68"/>
      <c r="D263" s="68"/>
      <c r="E263" s="68"/>
      <c r="F263" s="68"/>
      <c r="G263" s="68"/>
      <c r="H263" s="68"/>
    </row>
    <row r="264" spans="1:8" s="21" customFormat="1" ht="11.25">
      <c r="A264" s="68"/>
      <c r="B264" s="68"/>
      <c r="C264" s="68"/>
      <c r="D264" s="68"/>
      <c r="E264" s="68"/>
      <c r="F264" s="68"/>
      <c r="G264" s="68"/>
      <c r="H264" s="68"/>
    </row>
    <row r="265" spans="1:8" s="21" customFormat="1" ht="11.25">
      <c r="A265" s="68"/>
      <c r="B265" s="68"/>
      <c r="C265" s="68"/>
      <c r="D265" s="68"/>
      <c r="E265" s="68"/>
      <c r="F265" s="68"/>
      <c r="G265" s="68"/>
      <c r="H265" s="68"/>
    </row>
    <row r="266" spans="1:8" s="21" customFormat="1" ht="11.25">
      <c r="A266" s="68"/>
      <c r="B266" s="68"/>
      <c r="C266" s="68"/>
      <c r="D266" s="68"/>
      <c r="E266" s="68"/>
      <c r="F266" s="68"/>
      <c r="G266" s="68"/>
      <c r="H266" s="68"/>
    </row>
    <row r="267" spans="1:8" s="21" customFormat="1" ht="11.25">
      <c r="A267" s="68"/>
      <c r="B267" s="68"/>
      <c r="C267" s="68"/>
      <c r="D267" s="68"/>
      <c r="E267" s="68"/>
      <c r="F267" s="68"/>
      <c r="G267" s="68"/>
      <c r="H267" s="68"/>
    </row>
    <row r="268" spans="1:8" s="21" customFormat="1" ht="11.25">
      <c r="A268" s="68"/>
      <c r="B268" s="68"/>
      <c r="C268" s="68"/>
      <c r="D268" s="68"/>
      <c r="E268" s="68"/>
      <c r="F268" s="68"/>
      <c r="G268" s="68"/>
      <c r="H268" s="68"/>
    </row>
    <row r="269" spans="1:8" s="21" customFormat="1" ht="11.25">
      <c r="A269" s="68"/>
      <c r="B269" s="68"/>
      <c r="C269" s="68"/>
      <c r="D269" s="68"/>
      <c r="E269" s="68"/>
      <c r="F269" s="68"/>
      <c r="G269" s="68"/>
      <c r="H269" s="68"/>
    </row>
    <row r="270" spans="1:8" s="21" customFormat="1" ht="11.25">
      <c r="A270" s="68"/>
      <c r="B270" s="68"/>
      <c r="C270" s="68"/>
      <c r="D270" s="68"/>
      <c r="E270" s="68"/>
      <c r="F270" s="68"/>
      <c r="G270" s="68"/>
      <c r="H270" s="68"/>
    </row>
    <row r="271" spans="1:8" s="21" customFormat="1" ht="11.25">
      <c r="A271" s="68"/>
      <c r="B271" s="68"/>
      <c r="C271" s="68"/>
      <c r="D271" s="68"/>
      <c r="E271" s="68"/>
      <c r="F271" s="68"/>
      <c r="G271" s="68"/>
      <c r="H271" s="68"/>
    </row>
    <row r="272" spans="1:8" s="21" customFormat="1" ht="11.25">
      <c r="A272" s="68"/>
      <c r="B272" s="68"/>
      <c r="C272" s="68"/>
      <c r="D272" s="68"/>
      <c r="E272" s="68"/>
      <c r="F272" s="68"/>
      <c r="G272" s="68"/>
      <c r="H272" s="68"/>
    </row>
    <row r="273" spans="1:8" s="21" customFormat="1" ht="11.25">
      <c r="A273" s="68"/>
      <c r="B273" s="68"/>
      <c r="C273" s="68"/>
      <c r="D273" s="68"/>
      <c r="E273" s="68"/>
      <c r="F273" s="68"/>
      <c r="G273" s="68"/>
      <c r="H273" s="68"/>
    </row>
    <row r="274" spans="1:8" s="21" customFormat="1" ht="11.25">
      <c r="A274" s="68"/>
      <c r="B274" s="68"/>
      <c r="C274" s="68"/>
      <c r="D274" s="68"/>
      <c r="E274" s="68"/>
      <c r="F274" s="68"/>
      <c r="G274" s="68"/>
      <c r="H274" s="68"/>
    </row>
    <row r="275" spans="1:8" s="21" customFormat="1" ht="11.25">
      <c r="A275" s="68"/>
      <c r="B275" s="68"/>
      <c r="C275" s="68"/>
      <c r="D275" s="68"/>
      <c r="E275" s="68"/>
      <c r="F275" s="68"/>
      <c r="G275" s="68"/>
      <c r="H275" s="68"/>
    </row>
    <row r="276" spans="1:8" s="21" customFormat="1" ht="11.25">
      <c r="A276" s="68"/>
      <c r="B276" s="68"/>
      <c r="C276" s="68"/>
      <c r="D276" s="68"/>
      <c r="E276" s="68"/>
      <c r="F276" s="68"/>
      <c r="G276" s="68"/>
      <c r="H276" s="68"/>
    </row>
    <row r="277" spans="1:8" s="21" customFormat="1" ht="11.25">
      <c r="A277" s="68"/>
      <c r="B277" s="68"/>
      <c r="C277" s="68"/>
      <c r="D277" s="68"/>
      <c r="E277" s="68"/>
      <c r="F277" s="68"/>
      <c r="G277" s="68"/>
      <c r="H277" s="68"/>
    </row>
    <row r="278" spans="1:8" s="21" customFormat="1" ht="11.25">
      <c r="A278" s="68"/>
      <c r="B278" s="68"/>
      <c r="C278" s="68"/>
      <c r="D278" s="68"/>
      <c r="E278" s="68"/>
      <c r="F278" s="68"/>
      <c r="G278" s="68"/>
      <c r="H278" s="68"/>
    </row>
    <row r="279" spans="1:8" s="21" customFormat="1" ht="11.25">
      <c r="A279" s="68"/>
      <c r="B279" s="68"/>
      <c r="C279" s="68"/>
      <c r="D279" s="68"/>
      <c r="E279" s="68"/>
      <c r="F279" s="68"/>
      <c r="G279" s="68"/>
      <c r="H279" s="68"/>
    </row>
    <row r="280" spans="1:8" s="21" customFormat="1" ht="11.25">
      <c r="A280" s="68"/>
      <c r="B280" s="68"/>
      <c r="C280" s="68"/>
      <c r="D280" s="68"/>
      <c r="E280" s="68"/>
      <c r="F280" s="68"/>
      <c r="G280" s="68"/>
      <c r="H280" s="68"/>
    </row>
    <row r="281" spans="1:8" s="21" customFormat="1" ht="11.25">
      <c r="A281" s="68"/>
      <c r="B281" s="68"/>
      <c r="C281" s="68"/>
      <c r="D281" s="68"/>
      <c r="E281" s="68"/>
      <c r="F281" s="68"/>
      <c r="G281" s="68"/>
      <c r="H281" s="68"/>
    </row>
    <row r="282" spans="1:8" s="21" customFormat="1" ht="11.25">
      <c r="A282" s="68"/>
      <c r="B282" s="68"/>
      <c r="C282" s="68"/>
      <c r="D282" s="68"/>
      <c r="E282" s="68"/>
      <c r="F282" s="68"/>
      <c r="G282" s="68"/>
      <c r="H282" s="68"/>
    </row>
    <row r="283" spans="1:8" s="21" customFormat="1" ht="11.25">
      <c r="A283" s="68"/>
      <c r="B283" s="68"/>
      <c r="C283" s="68"/>
      <c r="D283" s="68"/>
      <c r="E283" s="68"/>
      <c r="F283" s="68"/>
      <c r="G283" s="68"/>
      <c r="H283" s="68"/>
    </row>
    <row r="284" spans="1:8" s="21" customFormat="1" ht="11.25">
      <c r="A284" s="68"/>
      <c r="B284" s="68"/>
      <c r="C284" s="68"/>
      <c r="D284" s="68"/>
      <c r="E284" s="68"/>
      <c r="F284" s="68"/>
      <c r="G284" s="68"/>
      <c r="H284" s="68"/>
    </row>
    <row r="285" spans="1:8" s="21" customFormat="1" ht="11.25">
      <c r="A285" s="68"/>
      <c r="B285" s="68"/>
      <c r="C285" s="68"/>
      <c r="D285" s="68"/>
      <c r="E285" s="68"/>
      <c r="F285" s="68"/>
      <c r="G285" s="68"/>
      <c r="H285" s="68"/>
    </row>
    <row r="286" spans="1:8" s="21" customFormat="1" ht="11.25">
      <c r="A286" s="68"/>
      <c r="B286" s="68"/>
      <c r="C286" s="68"/>
      <c r="D286" s="68"/>
      <c r="E286" s="68"/>
      <c r="F286" s="68"/>
      <c r="G286" s="68"/>
      <c r="H286" s="68"/>
    </row>
    <row r="287" spans="1:8" s="21" customFormat="1" ht="11.25">
      <c r="A287" s="68"/>
      <c r="B287" s="68"/>
      <c r="C287" s="68"/>
      <c r="D287" s="68"/>
      <c r="E287" s="68"/>
      <c r="F287" s="68"/>
      <c r="G287" s="68"/>
      <c r="H287" s="68"/>
    </row>
    <row r="288" spans="1:8" s="21" customFormat="1" ht="11.25">
      <c r="A288" s="68"/>
      <c r="B288" s="68"/>
      <c r="C288" s="68"/>
      <c r="D288" s="68"/>
      <c r="E288" s="68"/>
      <c r="F288" s="68"/>
      <c r="G288" s="68"/>
      <c r="H288" s="68"/>
    </row>
    <row r="289" spans="1:8" s="21" customFormat="1" ht="11.25">
      <c r="A289" s="68"/>
      <c r="B289" s="68"/>
      <c r="C289" s="68"/>
      <c r="D289" s="68"/>
      <c r="E289" s="68"/>
      <c r="F289" s="68"/>
      <c r="G289" s="68"/>
      <c r="H289" s="68"/>
    </row>
    <row r="290" spans="1:8" s="21" customFormat="1" ht="11.25">
      <c r="A290" s="68"/>
      <c r="B290" s="68"/>
      <c r="C290" s="68"/>
      <c r="D290" s="68"/>
      <c r="E290" s="68"/>
      <c r="F290" s="68"/>
      <c r="G290" s="68"/>
      <c r="H290" s="68"/>
    </row>
    <row r="291" spans="1:8" s="21" customFormat="1" ht="11.25">
      <c r="A291" s="68"/>
      <c r="B291" s="68"/>
      <c r="C291" s="68"/>
      <c r="D291" s="68"/>
      <c r="E291" s="68"/>
      <c r="F291" s="68"/>
      <c r="G291" s="68"/>
      <c r="H291" s="68"/>
    </row>
    <row r="292" spans="1:8" s="21" customFormat="1" ht="11.25">
      <c r="A292" s="68"/>
      <c r="B292" s="68"/>
      <c r="C292" s="68"/>
      <c r="D292" s="68"/>
      <c r="E292" s="68"/>
      <c r="F292" s="68"/>
      <c r="G292" s="68"/>
      <c r="H292" s="68"/>
    </row>
    <row r="293" spans="1:8" s="21" customFormat="1" ht="11.25">
      <c r="A293" s="68"/>
      <c r="B293" s="68"/>
      <c r="C293" s="68"/>
      <c r="D293" s="68"/>
      <c r="E293" s="68"/>
      <c r="F293" s="68"/>
      <c r="G293" s="68"/>
      <c r="H293" s="68"/>
    </row>
    <row r="294" spans="1:8" s="21" customFormat="1" ht="11.25">
      <c r="A294" s="68"/>
      <c r="B294" s="68"/>
      <c r="C294" s="68"/>
      <c r="D294" s="68"/>
      <c r="E294" s="68"/>
      <c r="F294" s="68"/>
      <c r="G294" s="68"/>
      <c r="H294" s="68"/>
    </row>
    <row r="295" spans="1:8" s="21" customFormat="1" ht="11.25">
      <c r="A295" s="68"/>
      <c r="B295" s="68"/>
      <c r="C295" s="68"/>
      <c r="D295" s="68"/>
      <c r="E295" s="68"/>
      <c r="F295" s="68"/>
      <c r="G295" s="68"/>
      <c r="H295" s="68"/>
    </row>
    <row r="296" spans="1:8" s="21" customFormat="1" ht="11.25">
      <c r="A296" s="68"/>
      <c r="B296" s="68"/>
      <c r="C296" s="68"/>
      <c r="D296" s="68"/>
      <c r="E296" s="68"/>
      <c r="F296" s="68"/>
      <c r="G296" s="68"/>
      <c r="H296" s="68"/>
    </row>
    <row r="297" spans="1:8" s="21" customFormat="1" ht="11.25">
      <c r="A297" s="68"/>
      <c r="B297" s="68"/>
      <c r="C297" s="68"/>
      <c r="D297" s="68"/>
      <c r="E297" s="68"/>
      <c r="F297" s="68"/>
      <c r="G297" s="68"/>
      <c r="H297" s="68"/>
    </row>
    <row r="298" spans="1:8" s="21" customFormat="1" ht="11.25">
      <c r="A298" s="68"/>
      <c r="B298" s="68"/>
      <c r="C298" s="68"/>
      <c r="D298" s="68"/>
      <c r="E298" s="68"/>
      <c r="F298" s="68"/>
      <c r="G298" s="68"/>
      <c r="H298" s="68"/>
    </row>
    <row r="299" spans="1:8" s="21" customFormat="1" ht="11.25">
      <c r="A299" s="68"/>
      <c r="B299" s="68"/>
      <c r="C299" s="68"/>
      <c r="D299" s="68"/>
      <c r="E299" s="68"/>
      <c r="F299" s="68"/>
      <c r="G299" s="68"/>
      <c r="H299" s="68"/>
    </row>
    <row r="300" spans="1:8" s="21" customFormat="1" ht="11.25">
      <c r="A300" s="68"/>
      <c r="B300" s="68"/>
      <c r="C300" s="68"/>
      <c r="D300" s="68"/>
      <c r="E300" s="68"/>
      <c r="F300" s="68"/>
      <c r="G300" s="68"/>
      <c r="H300" s="68"/>
    </row>
    <row r="301" spans="1:8" s="21" customFormat="1" ht="11.25">
      <c r="A301" s="68"/>
      <c r="B301" s="68"/>
      <c r="C301" s="68"/>
      <c r="D301" s="68"/>
      <c r="E301" s="68"/>
      <c r="F301" s="68"/>
      <c r="G301" s="68"/>
      <c r="H301" s="68"/>
    </row>
    <row r="302" spans="1:8" s="21" customFormat="1" ht="11.25">
      <c r="A302" s="68"/>
      <c r="B302" s="68"/>
      <c r="C302" s="68"/>
      <c r="D302" s="68"/>
      <c r="E302" s="68"/>
      <c r="F302" s="68"/>
      <c r="G302" s="68"/>
      <c r="H302" s="68"/>
    </row>
    <row r="303" spans="1:8" s="21" customFormat="1" ht="11.25">
      <c r="A303" s="68"/>
      <c r="B303" s="68"/>
      <c r="C303" s="68"/>
      <c r="D303" s="68"/>
      <c r="E303" s="68"/>
      <c r="F303" s="68"/>
      <c r="G303" s="68"/>
      <c r="H303" s="68"/>
    </row>
    <row r="304" spans="1:8" s="21" customFormat="1" ht="11.25">
      <c r="A304" s="68"/>
      <c r="B304" s="68"/>
      <c r="C304" s="68"/>
      <c r="D304" s="68"/>
      <c r="E304" s="68"/>
      <c r="F304" s="68"/>
      <c r="G304" s="68"/>
      <c r="H304" s="68"/>
    </row>
    <row r="305" spans="1:8" s="21" customFormat="1" ht="11.25">
      <c r="A305" s="68"/>
      <c r="B305" s="68"/>
      <c r="C305" s="68"/>
      <c r="D305" s="68"/>
      <c r="E305" s="68"/>
      <c r="F305" s="68"/>
      <c r="G305" s="68"/>
      <c r="H305" s="68"/>
    </row>
    <row r="306" spans="1:8" s="21" customFormat="1" ht="11.25">
      <c r="A306" s="68"/>
      <c r="B306" s="68"/>
      <c r="C306" s="68"/>
      <c r="D306" s="68"/>
      <c r="E306" s="68"/>
      <c r="F306" s="68"/>
      <c r="G306" s="68"/>
      <c r="H306" s="68"/>
    </row>
    <row r="307" spans="1:8" s="21" customFormat="1" ht="11.25">
      <c r="A307" s="68"/>
      <c r="B307" s="68"/>
      <c r="C307" s="68"/>
      <c r="D307" s="68"/>
      <c r="E307" s="68"/>
      <c r="F307" s="68"/>
      <c r="G307" s="68"/>
      <c r="H307" s="68"/>
    </row>
    <row r="308" spans="1:8" s="21" customFormat="1" ht="11.25">
      <c r="A308" s="68"/>
      <c r="B308" s="68"/>
      <c r="C308" s="68"/>
      <c r="D308" s="68"/>
      <c r="E308" s="68"/>
      <c r="F308" s="68"/>
      <c r="G308" s="68"/>
      <c r="H308" s="68"/>
    </row>
    <row r="309" spans="1:8" s="21" customFormat="1" ht="11.25">
      <c r="A309" s="68"/>
      <c r="B309" s="68"/>
      <c r="C309" s="68"/>
      <c r="D309" s="68"/>
      <c r="E309" s="68"/>
      <c r="F309" s="68"/>
      <c r="G309" s="68"/>
      <c r="H309" s="68"/>
    </row>
    <row r="310" spans="1:8" s="21" customFormat="1" ht="11.25">
      <c r="A310" s="68"/>
      <c r="B310" s="68"/>
      <c r="C310" s="68"/>
      <c r="D310" s="68"/>
      <c r="E310" s="68"/>
      <c r="F310" s="68"/>
      <c r="G310" s="68"/>
      <c r="H310" s="68"/>
    </row>
    <row r="311" spans="1:8" s="21" customFormat="1" ht="11.25">
      <c r="A311" s="68"/>
      <c r="B311" s="68"/>
      <c r="C311" s="68"/>
      <c r="D311" s="68"/>
      <c r="E311" s="68"/>
      <c r="F311" s="68"/>
      <c r="G311" s="68"/>
      <c r="H311" s="68"/>
    </row>
    <row r="312" spans="1:8" s="21" customFormat="1" ht="11.25">
      <c r="A312" s="68"/>
      <c r="B312" s="68"/>
      <c r="C312" s="68"/>
      <c r="D312" s="68"/>
      <c r="E312" s="68"/>
      <c r="F312" s="68"/>
      <c r="G312" s="68"/>
      <c r="H312" s="68"/>
    </row>
    <row r="313" spans="1:8" s="21" customFormat="1" ht="11.25">
      <c r="A313" s="68"/>
      <c r="B313" s="68"/>
      <c r="C313" s="68"/>
      <c r="D313" s="68"/>
      <c r="E313" s="68"/>
      <c r="F313" s="68"/>
      <c r="G313" s="68"/>
      <c r="H313" s="68"/>
    </row>
    <row r="314" spans="1:8" s="21" customFormat="1" ht="11.25">
      <c r="A314" s="68"/>
      <c r="B314" s="68"/>
      <c r="C314" s="68"/>
      <c r="D314" s="68"/>
      <c r="E314" s="68"/>
      <c r="F314" s="68"/>
      <c r="G314" s="68"/>
      <c r="H314" s="68"/>
    </row>
    <row r="315" spans="1:8" s="21" customFormat="1" ht="11.25">
      <c r="A315" s="68"/>
      <c r="B315" s="68"/>
      <c r="C315" s="68"/>
      <c r="D315" s="68"/>
      <c r="E315" s="68"/>
      <c r="F315" s="68"/>
      <c r="G315" s="68"/>
      <c r="H315" s="68"/>
    </row>
    <row r="316" spans="1:8" s="21" customFormat="1" ht="11.25">
      <c r="A316" s="68"/>
      <c r="B316" s="68"/>
      <c r="C316" s="68"/>
      <c r="D316" s="68"/>
      <c r="E316" s="68"/>
      <c r="F316" s="68"/>
      <c r="G316" s="68"/>
      <c r="H316" s="68"/>
    </row>
    <row r="317" spans="1:8" s="21" customFormat="1" ht="11.25">
      <c r="A317" s="68"/>
      <c r="B317" s="68"/>
      <c r="C317" s="68"/>
      <c r="D317" s="68"/>
      <c r="E317" s="68"/>
      <c r="F317" s="68"/>
      <c r="G317" s="68"/>
      <c r="H317" s="68"/>
    </row>
    <row r="318" spans="1:8" s="21" customFormat="1" ht="11.25">
      <c r="A318" s="68"/>
      <c r="B318" s="68"/>
      <c r="C318" s="68"/>
      <c r="D318" s="68"/>
      <c r="E318" s="68"/>
      <c r="F318" s="68"/>
      <c r="G318" s="68"/>
      <c r="H318" s="68"/>
    </row>
    <row r="319" spans="1:8" s="21" customFormat="1" ht="11.25">
      <c r="A319" s="68"/>
      <c r="B319" s="68"/>
      <c r="C319" s="68"/>
      <c r="D319" s="68"/>
      <c r="E319" s="68"/>
      <c r="F319" s="68"/>
      <c r="G319" s="68"/>
      <c r="H319" s="68"/>
    </row>
    <row r="320" spans="1:8" s="21" customFormat="1" ht="11.25">
      <c r="A320" s="68"/>
      <c r="B320" s="68"/>
      <c r="C320" s="68"/>
      <c r="D320" s="68"/>
      <c r="E320" s="68"/>
      <c r="F320" s="68"/>
      <c r="G320" s="68"/>
      <c r="H320" s="68"/>
    </row>
    <row r="321" spans="1:8" s="21" customFormat="1" ht="11.25">
      <c r="A321" s="68"/>
      <c r="B321" s="68"/>
      <c r="C321" s="68"/>
      <c r="D321" s="68"/>
      <c r="E321" s="68"/>
      <c r="F321" s="68"/>
      <c r="G321" s="68"/>
      <c r="H321" s="68"/>
    </row>
    <row r="322" spans="1:8" s="21" customFormat="1" ht="11.25">
      <c r="A322" s="68"/>
      <c r="B322" s="68"/>
      <c r="C322" s="68"/>
      <c r="D322" s="68"/>
      <c r="E322" s="68"/>
      <c r="F322" s="68"/>
      <c r="G322" s="68"/>
      <c r="H322" s="68"/>
    </row>
    <row r="323" spans="1:8" s="21" customFormat="1" ht="11.25">
      <c r="A323" s="68"/>
      <c r="B323" s="68"/>
      <c r="C323" s="68"/>
      <c r="D323" s="68"/>
      <c r="E323" s="68"/>
      <c r="F323" s="68"/>
      <c r="G323" s="68"/>
      <c r="H323" s="68"/>
    </row>
    <row r="324" spans="1:8" s="21" customFormat="1" ht="11.25">
      <c r="A324" s="68"/>
      <c r="B324" s="68"/>
      <c r="C324" s="68"/>
      <c r="D324" s="68"/>
      <c r="E324" s="68"/>
      <c r="F324" s="68"/>
      <c r="G324" s="68"/>
      <c r="H324" s="68"/>
    </row>
    <row r="325" spans="1:8" s="21" customFormat="1" ht="11.25">
      <c r="A325" s="68"/>
      <c r="B325" s="68"/>
      <c r="C325" s="68"/>
      <c r="D325" s="68"/>
      <c r="E325" s="68"/>
      <c r="F325" s="68"/>
      <c r="G325" s="68"/>
      <c r="H325" s="68"/>
    </row>
    <row r="326" spans="1:8" s="21" customFormat="1" ht="11.25">
      <c r="A326" s="68"/>
      <c r="B326" s="68"/>
      <c r="C326" s="68"/>
      <c r="D326" s="68"/>
      <c r="E326" s="68"/>
      <c r="F326" s="68"/>
      <c r="G326" s="68"/>
      <c r="H326" s="68"/>
    </row>
    <row r="327" spans="1:8" s="21" customFormat="1" ht="11.25">
      <c r="A327" s="68"/>
      <c r="B327" s="68"/>
      <c r="C327" s="68"/>
      <c r="D327" s="68"/>
      <c r="E327" s="68"/>
      <c r="F327" s="68"/>
      <c r="G327" s="68"/>
      <c r="H327" s="68"/>
    </row>
    <row r="328" spans="1:8" s="21" customFormat="1" ht="11.25">
      <c r="A328" s="68"/>
      <c r="B328" s="68"/>
      <c r="C328" s="68"/>
      <c r="D328" s="68"/>
      <c r="E328" s="68"/>
      <c r="F328" s="68"/>
      <c r="G328" s="68"/>
      <c r="H328" s="68"/>
    </row>
    <row r="329" spans="1:8" s="21" customFormat="1" ht="11.25">
      <c r="A329" s="68"/>
      <c r="B329" s="68"/>
      <c r="C329" s="68"/>
      <c r="D329" s="68"/>
      <c r="E329" s="68"/>
      <c r="F329" s="68"/>
      <c r="G329" s="68"/>
      <c r="H329" s="68"/>
    </row>
    <row r="330" spans="1:8" s="21" customFormat="1" ht="11.25">
      <c r="A330" s="68"/>
      <c r="B330" s="68"/>
      <c r="C330" s="68"/>
      <c r="D330" s="68"/>
      <c r="E330" s="68"/>
      <c r="F330" s="68"/>
      <c r="G330" s="68"/>
      <c r="H330" s="68"/>
    </row>
    <row r="331" spans="1:8" s="21" customFormat="1" ht="11.25">
      <c r="A331" s="68"/>
      <c r="B331" s="68"/>
      <c r="C331" s="68"/>
      <c r="D331" s="68"/>
      <c r="E331" s="68"/>
      <c r="F331" s="68"/>
      <c r="G331" s="68"/>
      <c r="H331" s="68"/>
    </row>
    <row r="332" spans="1:8" s="21" customFormat="1" ht="11.25">
      <c r="A332" s="68"/>
      <c r="B332" s="68"/>
      <c r="C332" s="68"/>
      <c r="D332" s="68"/>
      <c r="E332" s="68"/>
      <c r="F332" s="68"/>
      <c r="G332" s="68"/>
      <c r="H332" s="68"/>
    </row>
    <row r="333" spans="1:8" s="21" customFormat="1" ht="11.25">
      <c r="A333" s="68"/>
      <c r="B333" s="68"/>
      <c r="C333" s="68"/>
      <c r="D333" s="68"/>
      <c r="E333" s="68"/>
      <c r="F333" s="68"/>
      <c r="G333" s="68"/>
      <c r="H333" s="68"/>
    </row>
    <row r="334" spans="1:8" s="21" customFormat="1" ht="11.25">
      <c r="A334" s="68"/>
      <c r="B334" s="68"/>
      <c r="C334" s="68"/>
      <c r="D334" s="68"/>
      <c r="E334" s="68"/>
      <c r="F334" s="68"/>
      <c r="G334" s="68"/>
      <c r="H334" s="68"/>
    </row>
    <row r="335" spans="1:8" s="21" customFormat="1" ht="11.25">
      <c r="A335" s="68"/>
      <c r="B335" s="68"/>
      <c r="C335" s="68"/>
      <c r="D335" s="68"/>
      <c r="E335" s="68"/>
      <c r="F335" s="68"/>
      <c r="G335" s="68"/>
      <c r="H335" s="68"/>
    </row>
    <row r="336" spans="1:8" s="21" customFormat="1" ht="11.25">
      <c r="A336" s="68"/>
      <c r="B336" s="68"/>
      <c r="C336" s="68"/>
      <c r="D336" s="68"/>
      <c r="E336" s="68"/>
      <c r="F336" s="68"/>
      <c r="G336" s="68"/>
      <c r="H336" s="68"/>
    </row>
    <row r="337" spans="1:8" s="21" customFormat="1" ht="11.25">
      <c r="A337" s="68"/>
      <c r="B337" s="68"/>
      <c r="C337" s="68"/>
      <c r="D337" s="68"/>
      <c r="E337" s="68"/>
      <c r="F337" s="68"/>
      <c r="G337" s="68"/>
      <c r="H337" s="68"/>
    </row>
    <row r="338" spans="1:8" s="21" customFormat="1" ht="11.25">
      <c r="A338" s="68"/>
      <c r="B338" s="68"/>
      <c r="C338" s="68"/>
      <c r="D338" s="68"/>
      <c r="E338" s="68"/>
      <c r="F338" s="68"/>
      <c r="G338" s="68"/>
      <c r="H338" s="68"/>
    </row>
    <row r="339" spans="1:8" s="21" customFormat="1" ht="11.25">
      <c r="A339" s="68"/>
      <c r="B339" s="68"/>
      <c r="C339" s="68"/>
      <c r="D339" s="68"/>
      <c r="E339" s="68"/>
      <c r="F339" s="68"/>
      <c r="G339" s="68"/>
      <c r="H339" s="68"/>
    </row>
    <row r="340" spans="1:8" s="21" customFormat="1" ht="11.25">
      <c r="A340" s="68"/>
      <c r="B340" s="68"/>
      <c r="C340" s="68"/>
      <c r="D340" s="68"/>
      <c r="E340" s="68"/>
      <c r="F340" s="68"/>
      <c r="G340" s="68"/>
      <c r="H340" s="68"/>
    </row>
    <row r="341" spans="1:8" s="21" customFormat="1" ht="11.25">
      <c r="A341" s="68"/>
      <c r="B341" s="68"/>
      <c r="C341" s="68"/>
      <c r="D341" s="68"/>
      <c r="E341" s="68"/>
      <c r="F341" s="68"/>
      <c r="G341" s="68"/>
      <c r="H341" s="68"/>
    </row>
    <row r="342" spans="1:8" s="21" customFormat="1" ht="11.25">
      <c r="A342" s="68"/>
      <c r="B342" s="68"/>
      <c r="C342" s="68"/>
      <c r="D342" s="68"/>
      <c r="E342" s="68"/>
      <c r="F342" s="68"/>
      <c r="G342" s="68"/>
      <c r="H342" s="68"/>
    </row>
    <row r="343" spans="1:8" s="21" customFormat="1" ht="11.25">
      <c r="A343" s="68"/>
      <c r="B343" s="68"/>
      <c r="C343" s="68"/>
      <c r="D343" s="68"/>
      <c r="E343" s="68"/>
      <c r="F343" s="68"/>
      <c r="G343" s="68"/>
      <c r="H343" s="68"/>
    </row>
    <row r="344" spans="1:8" s="21" customFormat="1" ht="11.25">
      <c r="A344" s="68"/>
      <c r="B344" s="68"/>
      <c r="C344" s="68"/>
      <c r="D344" s="68"/>
      <c r="E344" s="68"/>
      <c r="F344" s="68"/>
      <c r="G344" s="68"/>
      <c r="H344" s="68"/>
    </row>
    <row r="345" spans="1:8" s="21" customFormat="1" ht="11.25">
      <c r="A345" s="68"/>
      <c r="B345" s="68"/>
      <c r="C345" s="68"/>
      <c r="D345" s="68"/>
      <c r="E345" s="68"/>
      <c r="F345" s="68"/>
      <c r="G345" s="68"/>
      <c r="H345" s="68"/>
    </row>
    <row r="346" spans="1:8" s="21" customFormat="1" ht="11.25">
      <c r="A346" s="68"/>
      <c r="B346" s="68"/>
      <c r="C346" s="68"/>
      <c r="D346" s="68"/>
      <c r="E346" s="68"/>
      <c r="F346" s="68"/>
      <c r="G346" s="68"/>
      <c r="H346" s="68"/>
    </row>
    <row r="347" spans="1:8" s="21" customFormat="1" ht="11.25">
      <c r="A347" s="68"/>
      <c r="B347" s="68"/>
      <c r="C347" s="68"/>
      <c r="D347" s="68"/>
      <c r="E347" s="68"/>
      <c r="F347" s="68"/>
      <c r="G347" s="68"/>
      <c r="H347" s="68"/>
    </row>
    <row r="348" spans="1:8" s="21" customFormat="1" ht="11.25">
      <c r="A348" s="68"/>
      <c r="B348" s="68"/>
      <c r="C348" s="68"/>
      <c r="D348" s="68"/>
      <c r="E348" s="68"/>
      <c r="F348" s="68"/>
      <c r="G348" s="68"/>
      <c r="H348" s="68"/>
    </row>
    <row r="349" spans="1:8" s="21" customFormat="1" ht="11.25">
      <c r="A349" s="68"/>
      <c r="B349" s="68"/>
      <c r="C349" s="68"/>
      <c r="D349" s="68"/>
      <c r="E349" s="68"/>
      <c r="F349" s="68"/>
      <c r="G349" s="68"/>
      <c r="H349" s="68"/>
    </row>
    <row r="350" spans="1:8" s="21" customFormat="1" ht="11.25">
      <c r="A350" s="68"/>
      <c r="B350" s="68"/>
      <c r="C350" s="68"/>
      <c r="D350" s="68"/>
      <c r="E350" s="68"/>
      <c r="F350" s="68"/>
      <c r="G350" s="68"/>
      <c r="H350" s="68"/>
    </row>
    <row r="351" spans="1:8" s="21" customFormat="1" ht="11.25">
      <c r="A351" s="68"/>
      <c r="B351" s="68"/>
      <c r="C351" s="68"/>
      <c r="D351" s="68"/>
      <c r="E351" s="68"/>
      <c r="F351" s="68"/>
      <c r="G351" s="68"/>
      <c r="H351" s="68"/>
    </row>
    <row r="352" spans="1:8" s="21" customFormat="1" ht="11.25">
      <c r="A352" s="68"/>
      <c r="B352" s="68"/>
      <c r="C352" s="68"/>
      <c r="D352" s="68"/>
      <c r="E352" s="68"/>
      <c r="F352" s="68"/>
      <c r="G352" s="68"/>
      <c r="H352" s="68"/>
    </row>
    <row r="353" spans="1:8" s="21" customFormat="1" ht="11.25">
      <c r="A353" s="68"/>
      <c r="B353" s="68"/>
      <c r="C353" s="68"/>
      <c r="D353" s="68"/>
      <c r="E353" s="68"/>
      <c r="F353" s="68"/>
      <c r="G353" s="68"/>
      <c r="H353" s="68"/>
    </row>
    <row r="354" spans="1:8" s="21" customFormat="1" ht="11.25">
      <c r="A354" s="68"/>
      <c r="B354" s="68"/>
      <c r="C354" s="68"/>
      <c r="D354" s="68"/>
      <c r="E354" s="68"/>
      <c r="F354" s="68"/>
      <c r="G354" s="68"/>
      <c r="H354" s="68"/>
    </row>
    <row r="355" spans="1:8" s="21" customFormat="1" ht="11.25">
      <c r="A355" s="68"/>
      <c r="B355" s="68"/>
      <c r="C355" s="68"/>
      <c r="D355" s="68"/>
      <c r="E355" s="68"/>
      <c r="F355" s="68"/>
      <c r="G355" s="68"/>
      <c r="H355" s="68"/>
    </row>
    <row r="356" spans="1:8" s="21" customFormat="1" ht="11.25">
      <c r="A356" s="68"/>
      <c r="B356" s="68"/>
      <c r="C356" s="68"/>
      <c r="D356" s="68"/>
      <c r="E356" s="68"/>
      <c r="F356" s="68"/>
      <c r="G356" s="68"/>
      <c r="H356" s="68"/>
    </row>
    <row r="357" spans="1:8" s="21" customFormat="1" ht="11.25">
      <c r="A357" s="68"/>
      <c r="B357" s="68"/>
      <c r="C357" s="68"/>
      <c r="D357" s="68"/>
      <c r="E357" s="68"/>
      <c r="F357" s="68"/>
      <c r="G357" s="68"/>
      <c r="H357" s="68"/>
    </row>
    <row r="358" spans="1:8" s="21" customFormat="1" ht="11.25">
      <c r="A358" s="68"/>
      <c r="B358" s="68"/>
      <c r="C358" s="68"/>
      <c r="D358" s="68"/>
      <c r="E358" s="68"/>
      <c r="F358" s="68"/>
      <c r="G358" s="68"/>
      <c r="H358" s="68"/>
    </row>
    <row r="359" spans="1:8" s="21" customFormat="1" ht="11.25">
      <c r="A359" s="68"/>
      <c r="B359" s="68"/>
      <c r="C359" s="68"/>
      <c r="D359" s="68"/>
      <c r="E359" s="68"/>
      <c r="F359" s="68"/>
      <c r="G359" s="68"/>
      <c r="H359" s="68"/>
    </row>
    <row r="360" spans="1:8" s="21" customFormat="1" ht="11.25">
      <c r="A360" s="68"/>
      <c r="B360" s="68"/>
      <c r="C360" s="68"/>
      <c r="D360" s="68"/>
      <c r="E360" s="68"/>
      <c r="F360" s="68"/>
      <c r="G360" s="68"/>
      <c r="H360" s="68"/>
    </row>
    <row r="361" spans="1:8" s="21" customFormat="1" ht="11.25">
      <c r="A361" s="68"/>
      <c r="B361" s="68"/>
      <c r="C361" s="68"/>
      <c r="D361" s="68"/>
      <c r="E361" s="68"/>
      <c r="F361" s="68"/>
      <c r="G361" s="68"/>
      <c r="H361" s="68"/>
    </row>
    <row r="362" spans="1:8" s="21" customFormat="1" ht="11.25">
      <c r="A362" s="68"/>
      <c r="B362" s="68"/>
      <c r="C362" s="68"/>
      <c r="D362" s="68"/>
      <c r="E362" s="68"/>
      <c r="F362" s="68"/>
      <c r="G362" s="68"/>
      <c r="H362" s="68"/>
    </row>
    <row r="363" spans="1:8" s="21" customFormat="1" ht="11.25">
      <c r="A363" s="68"/>
      <c r="B363" s="68"/>
      <c r="C363" s="68"/>
      <c r="D363" s="68"/>
      <c r="E363" s="68"/>
      <c r="F363" s="68"/>
      <c r="G363" s="68"/>
      <c r="H363" s="68"/>
    </row>
    <row r="364" spans="1:8" s="21" customFormat="1" ht="11.25">
      <c r="A364" s="68"/>
      <c r="B364" s="68"/>
      <c r="C364" s="68"/>
      <c r="D364" s="68"/>
      <c r="E364" s="68"/>
      <c r="F364" s="68"/>
      <c r="G364" s="68"/>
      <c r="H364" s="68"/>
    </row>
    <row r="365" spans="1:8" s="21" customFormat="1" ht="11.25">
      <c r="A365" s="68"/>
      <c r="B365" s="68"/>
      <c r="C365" s="68"/>
      <c r="D365" s="68"/>
      <c r="E365" s="68"/>
      <c r="F365" s="68"/>
      <c r="G365" s="68"/>
      <c r="H365" s="68"/>
    </row>
    <row r="366" spans="1:8" s="21" customFormat="1" ht="11.25">
      <c r="A366" s="68"/>
      <c r="B366" s="68"/>
      <c r="C366" s="68"/>
      <c r="D366" s="68"/>
      <c r="E366" s="68"/>
      <c r="F366" s="68"/>
      <c r="G366" s="68"/>
      <c r="H366" s="68"/>
    </row>
    <row r="367" spans="1:8" s="21" customFormat="1" ht="11.25">
      <c r="A367" s="68"/>
      <c r="B367" s="68"/>
      <c r="C367" s="68"/>
      <c r="D367" s="68"/>
      <c r="E367" s="68"/>
      <c r="F367" s="68"/>
      <c r="G367" s="68"/>
      <c r="H367" s="68"/>
    </row>
    <row r="368" spans="1:8" s="21" customFormat="1" ht="11.25">
      <c r="A368" s="68"/>
      <c r="B368" s="68"/>
      <c r="C368" s="68"/>
      <c r="D368" s="68"/>
      <c r="E368" s="68"/>
      <c r="F368" s="68"/>
      <c r="G368" s="68"/>
      <c r="H368" s="68"/>
    </row>
    <row r="369" spans="1:8" s="21" customFormat="1" ht="11.25">
      <c r="A369" s="68"/>
      <c r="B369" s="68"/>
      <c r="C369" s="68"/>
      <c r="D369" s="68"/>
      <c r="E369" s="68"/>
      <c r="F369" s="68"/>
      <c r="G369" s="68"/>
      <c r="H369" s="68"/>
    </row>
    <row r="370" spans="1:8" s="21" customFormat="1" ht="11.25">
      <c r="A370" s="68"/>
      <c r="B370" s="68"/>
      <c r="C370" s="68"/>
      <c r="D370" s="68"/>
      <c r="E370" s="68"/>
      <c r="F370" s="68"/>
      <c r="G370" s="68"/>
      <c r="H370" s="68"/>
    </row>
    <row r="371" spans="1:8" s="21" customFormat="1" ht="11.25">
      <c r="A371" s="68"/>
      <c r="B371" s="68"/>
      <c r="C371" s="68"/>
      <c r="D371" s="68"/>
      <c r="E371" s="68"/>
      <c r="F371" s="68"/>
      <c r="G371" s="68"/>
      <c r="H371" s="68"/>
    </row>
    <row r="372" spans="1:8" s="21" customFormat="1" ht="11.25">
      <c r="A372" s="68"/>
      <c r="B372" s="68"/>
      <c r="C372" s="68"/>
      <c r="D372" s="68"/>
      <c r="E372" s="68"/>
      <c r="F372" s="68"/>
      <c r="G372" s="68"/>
      <c r="H372" s="68"/>
    </row>
    <row r="373" spans="1:8" s="21" customFormat="1" ht="11.25">
      <c r="A373" s="68"/>
      <c r="B373" s="68"/>
      <c r="C373" s="68"/>
      <c r="D373" s="68"/>
      <c r="E373" s="68"/>
      <c r="F373" s="68"/>
      <c r="G373" s="68"/>
      <c r="H373" s="68"/>
    </row>
    <row r="374" spans="1:8" s="21" customFormat="1" ht="11.25">
      <c r="A374" s="68"/>
      <c r="B374" s="68"/>
      <c r="C374" s="68"/>
      <c r="D374" s="68"/>
      <c r="E374" s="68"/>
      <c r="F374" s="68"/>
      <c r="G374" s="68"/>
      <c r="H374" s="68"/>
    </row>
    <row r="375" spans="1:8" s="21" customFormat="1" ht="11.25">
      <c r="A375" s="68"/>
      <c r="B375" s="68"/>
      <c r="C375" s="68"/>
      <c r="D375" s="68"/>
      <c r="E375" s="68"/>
      <c r="F375" s="68"/>
      <c r="G375" s="68"/>
      <c r="H375" s="68"/>
    </row>
    <row r="376" spans="1:8" s="21" customFormat="1" ht="11.25">
      <c r="A376" s="68"/>
      <c r="B376" s="68"/>
      <c r="C376" s="68"/>
      <c r="D376" s="68"/>
      <c r="E376" s="68"/>
      <c r="F376" s="68"/>
      <c r="G376" s="68"/>
      <c r="H376" s="68"/>
    </row>
    <row r="377" spans="1:8" s="21" customFormat="1" ht="11.25">
      <c r="A377" s="68"/>
      <c r="B377" s="68"/>
      <c r="C377" s="68"/>
      <c r="D377" s="68"/>
      <c r="E377" s="68"/>
      <c r="F377" s="68"/>
      <c r="G377" s="68"/>
      <c r="H377" s="68"/>
    </row>
    <row r="378" spans="1:8" s="21" customFormat="1" ht="11.25">
      <c r="A378" s="68"/>
      <c r="B378" s="68"/>
      <c r="C378" s="68"/>
      <c r="D378" s="68"/>
      <c r="E378" s="68"/>
      <c r="F378" s="68"/>
      <c r="G378" s="68"/>
      <c r="H378" s="68"/>
    </row>
    <row r="379" spans="1:8" s="21" customFormat="1" ht="11.25">
      <c r="A379" s="68"/>
      <c r="B379" s="68"/>
      <c r="C379" s="68"/>
      <c r="D379" s="68"/>
      <c r="E379" s="68"/>
      <c r="F379" s="68"/>
      <c r="G379" s="68"/>
      <c r="H379" s="68"/>
    </row>
    <row r="380" spans="1:8" s="21" customFormat="1" ht="11.25">
      <c r="A380" s="68"/>
      <c r="B380" s="68"/>
      <c r="C380" s="68"/>
      <c r="D380" s="68"/>
      <c r="E380" s="68"/>
      <c r="F380" s="68"/>
      <c r="G380" s="68"/>
      <c r="H380" s="68"/>
    </row>
    <row r="381" spans="1:8" s="21" customFormat="1" ht="11.25">
      <c r="A381" s="68"/>
      <c r="B381" s="68"/>
      <c r="C381" s="68"/>
      <c r="D381" s="68"/>
      <c r="E381" s="68"/>
      <c r="F381" s="68"/>
      <c r="G381" s="68"/>
      <c r="H381" s="68"/>
    </row>
    <row r="382" spans="1:8" s="21" customFormat="1" ht="11.25">
      <c r="A382" s="68"/>
      <c r="B382" s="68"/>
      <c r="C382" s="68"/>
      <c r="D382" s="68"/>
      <c r="E382" s="68"/>
      <c r="F382" s="68"/>
      <c r="G382" s="68"/>
      <c r="H382" s="68"/>
    </row>
    <row r="383" spans="1:8" s="21" customFormat="1" ht="11.25">
      <c r="A383" s="68"/>
      <c r="B383" s="68"/>
      <c r="C383" s="68"/>
      <c r="D383" s="68"/>
      <c r="E383" s="68"/>
      <c r="F383" s="68"/>
      <c r="G383" s="68"/>
      <c r="H383" s="68"/>
    </row>
    <row r="384" spans="1:8" s="21" customFormat="1" ht="11.25">
      <c r="A384" s="68"/>
      <c r="B384" s="68"/>
      <c r="C384" s="68"/>
      <c r="D384" s="68"/>
      <c r="E384" s="68"/>
      <c r="F384" s="68"/>
      <c r="G384" s="68"/>
      <c r="H384" s="68"/>
    </row>
    <row r="385" spans="1:8" s="21" customFormat="1" ht="11.25">
      <c r="A385" s="68"/>
      <c r="B385" s="68"/>
      <c r="C385" s="68"/>
      <c r="D385" s="68"/>
      <c r="E385" s="68"/>
      <c r="F385" s="68"/>
      <c r="G385" s="68"/>
      <c r="H385" s="68"/>
    </row>
    <row r="386" spans="1:8" s="21" customFormat="1" ht="11.25">
      <c r="A386" s="68"/>
      <c r="B386" s="68"/>
      <c r="C386" s="68"/>
      <c r="D386" s="68"/>
      <c r="E386" s="68"/>
      <c r="F386" s="68"/>
      <c r="G386" s="68"/>
      <c r="H386" s="68"/>
    </row>
    <row r="387" spans="1:8" s="21" customFormat="1" ht="11.25">
      <c r="A387" s="68"/>
      <c r="B387" s="68"/>
      <c r="C387" s="68"/>
      <c r="D387" s="68"/>
      <c r="E387" s="68"/>
      <c r="F387" s="68"/>
      <c r="G387" s="68"/>
      <c r="H387" s="68"/>
    </row>
    <row r="388" spans="1:8" s="21" customFormat="1" ht="11.25">
      <c r="A388" s="68"/>
      <c r="B388" s="68"/>
      <c r="C388" s="68"/>
      <c r="D388" s="68"/>
      <c r="E388" s="68"/>
      <c r="F388" s="68"/>
      <c r="G388" s="68"/>
      <c r="H388" s="68"/>
    </row>
    <row r="389" spans="1:8" s="21" customFormat="1" ht="11.25">
      <c r="A389" s="68"/>
      <c r="B389" s="68"/>
      <c r="C389" s="68"/>
      <c r="D389" s="68"/>
      <c r="E389" s="68"/>
      <c r="F389" s="68"/>
      <c r="G389" s="68"/>
      <c r="H389" s="68"/>
    </row>
    <row r="390" spans="1:8" s="21" customFormat="1" ht="11.25">
      <c r="A390" s="68"/>
      <c r="B390" s="68"/>
      <c r="C390" s="68"/>
      <c r="D390" s="68"/>
      <c r="E390" s="68"/>
      <c r="F390" s="68"/>
      <c r="G390" s="68"/>
      <c r="H390" s="68"/>
    </row>
    <row r="391" spans="1:8" s="21" customFormat="1" ht="11.25">
      <c r="A391" s="68"/>
      <c r="B391" s="68"/>
      <c r="C391" s="68"/>
      <c r="D391" s="68"/>
      <c r="E391" s="68"/>
      <c r="F391" s="68"/>
      <c r="G391" s="68"/>
      <c r="H391" s="68"/>
    </row>
    <row r="392" spans="1:8" s="21" customFormat="1" ht="11.25">
      <c r="A392" s="68"/>
      <c r="B392" s="68"/>
      <c r="C392" s="68"/>
      <c r="D392" s="68"/>
      <c r="E392" s="68"/>
      <c r="F392" s="68"/>
      <c r="G392" s="68"/>
      <c r="H392" s="68"/>
    </row>
    <row r="393" spans="1:8" s="21" customFormat="1" ht="11.25">
      <c r="A393" s="68"/>
      <c r="B393" s="68"/>
      <c r="C393" s="68"/>
      <c r="D393" s="68"/>
      <c r="E393" s="68"/>
      <c r="F393" s="68"/>
      <c r="G393" s="68"/>
      <c r="H393" s="68"/>
    </row>
    <row r="394" spans="1:8" s="21" customFormat="1" ht="11.25">
      <c r="A394" s="68"/>
      <c r="B394" s="68"/>
      <c r="C394" s="68"/>
      <c r="D394" s="68"/>
      <c r="E394" s="68"/>
      <c r="F394" s="68"/>
      <c r="G394" s="68"/>
      <c r="H394" s="68"/>
    </row>
    <row r="395" spans="1:8" s="21" customFormat="1" ht="11.25">
      <c r="A395" s="68"/>
      <c r="B395" s="68"/>
      <c r="C395" s="68"/>
      <c r="D395" s="68"/>
      <c r="E395" s="68"/>
      <c r="F395" s="68"/>
      <c r="G395" s="68"/>
      <c r="H395" s="68"/>
    </row>
    <row r="396" spans="1:8" s="21" customFormat="1" ht="11.25">
      <c r="A396" s="68"/>
      <c r="B396" s="68"/>
      <c r="C396" s="68"/>
      <c r="D396" s="68"/>
      <c r="E396" s="68"/>
      <c r="F396" s="68"/>
      <c r="G396" s="68"/>
      <c r="H396" s="68"/>
    </row>
    <row r="397" spans="1:8" s="21" customFormat="1" ht="11.25">
      <c r="A397" s="68"/>
      <c r="B397" s="68"/>
      <c r="C397" s="68"/>
      <c r="D397" s="68"/>
      <c r="E397" s="68"/>
      <c r="F397" s="68"/>
      <c r="G397" s="68"/>
      <c r="H397" s="68"/>
    </row>
    <row r="398" spans="1:8" s="21" customFormat="1" ht="11.25">
      <c r="A398" s="68"/>
      <c r="B398" s="68"/>
      <c r="C398" s="68"/>
      <c r="D398" s="68"/>
      <c r="E398" s="68"/>
      <c r="F398" s="68"/>
      <c r="G398" s="68"/>
      <c r="H398" s="68"/>
    </row>
    <row r="399" spans="1:8" s="21" customFormat="1" ht="11.25">
      <c r="A399" s="68"/>
      <c r="B399" s="68"/>
      <c r="C399" s="68"/>
      <c r="D399" s="68"/>
      <c r="E399" s="68"/>
      <c r="F399" s="68"/>
      <c r="G399" s="68"/>
      <c r="H399" s="68"/>
    </row>
    <row r="400" spans="1:8" s="21" customFormat="1" ht="11.25">
      <c r="A400" s="68"/>
      <c r="B400" s="68"/>
      <c r="C400" s="68"/>
      <c r="D400" s="68"/>
      <c r="E400" s="68"/>
      <c r="F400" s="68"/>
      <c r="G400" s="68"/>
      <c r="H400" s="68"/>
    </row>
    <row r="401" spans="1:8" s="21" customFormat="1" ht="11.25">
      <c r="A401" s="68"/>
      <c r="B401" s="68"/>
      <c r="C401" s="68"/>
      <c r="D401" s="68"/>
      <c r="E401" s="68"/>
      <c r="F401" s="68"/>
      <c r="G401" s="68"/>
      <c r="H401" s="68"/>
    </row>
    <row r="402" spans="1:8" s="21" customFormat="1" ht="11.25">
      <c r="A402" s="68"/>
      <c r="B402" s="68"/>
      <c r="C402" s="68"/>
      <c r="D402" s="68"/>
      <c r="E402" s="68"/>
      <c r="F402" s="68"/>
      <c r="G402" s="68"/>
      <c r="H402" s="68"/>
    </row>
    <row r="403" spans="1:8" s="21" customFormat="1" ht="11.25">
      <c r="A403" s="68"/>
      <c r="B403" s="68"/>
      <c r="C403" s="68"/>
      <c r="D403" s="68"/>
      <c r="E403" s="68"/>
      <c r="F403" s="68"/>
      <c r="G403" s="68"/>
      <c r="H403" s="68"/>
    </row>
    <row r="404" spans="1:8" s="21" customFormat="1" ht="11.25">
      <c r="A404" s="68"/>
      <c r="B404" s="68"/>
      <c r="C404" s="68"/>
      <c r="D404" s="68"/>
      <c r="E404" s="68"/>
      <c r="F404" s="68"/>
      <c r="G404" s="68"/>
      <c r="H404" s="68"/>
    </row>
    <row r="405" spans="1:8" s="21" customFormat="1" ht="11.25">
      <c r="A405" s="68"/>
      <c r="B405" s="68"/>
      <c r="C405" s="68"/>
      <c r="D405" s="68"/>
      <c r="E405" s="68"/>
      <c r="F405" s="68"/>
      <c r="G405" s="68"/>
      <c r="H405" s="68"/>
    </row>
    <row r="406" spans="1:8" s="21" customFormat="1" ht="11.25">
      <c r="A406" s="68"/>
      <c r="B406" s="68"/>
      <c r="C406" s="68"/>
      <c r="D406" s="68"/>
      <c r="E406" s="68"/>
      <c r="F406" s="68"/>
      <c r="G406" s="68"/>
      <c r="H406" s="68"/>
    </row>
    <row r="407" spans="1:8" s="21" customFormat="1" ht="11.25">
      <c r="A407" s="68"/>
      <c r="B407" s="68"/>
      <c r="C407" s="68"/>
      <c r="D407" s="68"/>
      <c r="E407" s="68"/>
      <c r="F407" s="68"/>
      <c r="G407" s="68"/>
      <c r="H407" s="68"/>
    </row>
    <row r="408" spans="1:8" s="21" customFormat="1" ht="11.25">
      <c r="A408" s="68"/>
      <c r="B408" s="68"/>
      <c r="C408" s="68"/>
      <c r="D408" s="68"/>
      <c r="E408" s="68"/>
      <c r="F408" s="68"/>
      <c r="G408" s="68"/>
      <c r="H408" s="68"/>
    </row>
    <row r="409" spans="1:8" s="21" customFormat="1" ht="11.25">
      <c r="A409" s="68"/>
      <c r="B409" s="68"/>
      <c r="C409" s="68"/>
      <c r="D409" s="68"/>
      <c r="E409" s="68"/>
      <c r="F409" s="68"/>
      <c r="G409" s="68"/>
      <c r="H409" s="68"/>
    </row>
    <row r="410" spans="1:8" s="21" customFormat="1" ht="11.25">
      <c r="A410" s="68"/>
      <c r="B410" s="68"/>
      <c r="C410" s="68"/>
      <c r="D410" s="68"/>
      <c r="E410" s="68"/>
      <c r="F410" s="68"/>
      <c r="G410" s="68"/>
      <c r="H410" s="68"/>
    </row>
    <row r="411" spans="1:8" s="21" customFormat="1" ht="11.25">
      <c r="A411" s="68"/>
      <c r="B411" s="68"/>
      <c r="C411" s="68"/>
      <c r="D411" s="68"/>
      <c r="E411" s="68"/>
      <c r="F411" s="68"/>
      <c r="G411" s="68"/>
      <c r="H411" s="68"/>
    </row>
    <row r="412" spans="1:8" s="21" customFormat="1" ht="11.25">
      <c r="A412" s="68"/>
      <c r="B412" s="68"/>
      <c r="C412" s="68"/>
      <c r="D412" s="68"/>
      <c r="E412" s="68"/>
      <c r="F412" s="68"/>
      <c r="G412" s="68"/>
      <c r="H412" s="68"/>
    </row>
    <row r="413" spans="1:8" s="21" customFormat="1" ht="11.25">
      <c r="A413" s="68"/>
      <c r="B413" s="68"/>
      <c r="C413" s="68"/>
      <c r="D413" s="68"/>
      <c r="E413" s="68"/>
      <c r="F413" s="68"/>
      <c r="G413" s="68"/>
      <c r="H413" s="68"/>
    </row>
    <row r="414" spans="1:8" s="21" customFormat="1" ht="11.25">
      <c r="A414" s="68"/>
      <c r="B414" s="68"/>
      <c r="C414" s="68"/>
      <c r="D414" s="68"/>
      <c r="E414" s="68"/>
      <c r="F414" s="68"/>
      <c r="G414" s="68"/>
      <c r="H414" s="68"/>
    </row>
    <row r="415" spans="1:8" s="21" customFormat="1" ht="11.25">
      <c r="A415" s="68"/>
      <c r="B415" s="68"/>
      <c r="C415" s="68"/>
      <c r="D415" s="68"/>
      <c r="E415" s="68"/>
      <c r="F415" s="68"/>
      <c r="G415" s="68"/>
      <c r="H415" s="68"/>
    </row>
    <row r="416" spans="1:8" s="21" customFormat="1" ht="11.25">
      <c r="A416" s="68"/>
      <c r="B416" s="68"/>
      <c r="C416" s="68"/>
      <c r="D416" s="68"/>
      <c r="E416" s="68"/>
      <c r="F416" s="68"/>
      <c r="G416" s="68"/>
      <c r="H416" s="68"/>
    </row>
    <row r="417" spans="1:8" s="21" customFormat="1" ht="11.25">
      <c r="A417" s="68"/>
      <c r="B417" s="68"/>
      <c r="C417" s="68"/>
      <c r="D417" s="68"/>
      <c r="E417" s="68"/>
      <c r="F417" s="68"/>
      <c r="G417" s="68"/>
      <c r="H417" s="68"/>
    </row>
    <row r="418" spans="1:8" s="21" customFormat="1" ht="11.25">
      <c r="A418" s="68"/>
      <c r="B418" s="68"/>
      <c r="C418" s="68"/>
      <c r="D418" s="68"/>
      <c r="E418" s="68"/>
      <c r="F418" s="68"/>
      <c r="G418" s="68"/>
      <c r="H418" s="68"/>
    </row>
    <row r="419" spans="1:8" s="21" customFormat="1" ht="11.25">
      <c r="A419" s="68"/>
      <c r="B419" s="68"/>
      <c r="C419" s="68"/>
      <c r="D419" s="68"/>
      <c r="E419" s="68"/>
      <c r="F419" s="68"/>
      <c r="G419" s="68"/>
      <c r="H419" s="68"/>
    </row>
    <row r="420" spans="1:8" s="21" customFormat="1" ht="11.25">
      <c r="A420" s="68"/>
      <c r="B420" s="68"/>
      <c r="C420" s="68"/>
      <c r="D420" s="68"/>
      <c r="E420" s="68"/>
      <c r="F420" s="68"/>
      <c r="G420" s="68"/>
      <c r="H420" s="68"/>
    </row>
    <row r="421" spans="1:8" s="21" customFormat="1" ht="11.25">
      <c r="A421" s="68"/>
      <c r="B421" s="68"/>
      <c r="C421" s="68"/>
      <c r="D421" s="68"/>
      <c r="E421" s="68"/>
      <c r="F421" s="68"/>
      <c r="G421" s="68"/>
      <c r="H421" s="68"/>
    </row>
    <row r="422" spans="1:8" s="21" customFormat="1" ht="11.25">
      <c r="A422" s="68"/>
      <c r="B422" s="68"/>
      <c r="C422" s="68"/>
      <c r="D422" s="68"/>
      <c r="E422" s="68"/>
      <c r="F422" s="68"/>
      <c r="G422" s="68"/>
      <c r="H422" s="68"/>
    </row>
    <row r="423" spans="1:8" s="21" customFormat="1" ht="11.25">
      <c r="A423" s="68"/>
      <c r="B423" s="68"/>
      <c r="C423" s="68"/>
      <c r="D423" s="68"/>
      <c r="E423" s="68"/>
      <c r="F423" s="68"/>
      <c r="G423" s="68"/>
      <c r="H423" s="68"/>
    </row>
    <row r="424" spans="1:8" s="21" customFormat="1" ht="11.25">
      <c r="A424" s="68"/>
      <c r="B424" s="68"/>
      <c r="C424" s="68"/>
      <c r="D424" s="68"/>
      <c r="E424" s="68"/>
      <c r="F424" s="68"/>
      <c r="G424" s="68"/>
      <c r="H424" s="68"/>
    </row>
    <row r="425" spans="1:8" s="21" customFormat="1" ht="11.25">
      <c r="A425" s="68"/>
      <c r="B425" s="68"/>
      <c r="C425" s="68"/>
      <c r="D425" s="68"/>
      <c r="E425" s="68"/>
      <c r="F425" s="68"/>
      <c r="G425" s="68"/>
      <c r="H425" s="68"/>
    </row>
    <row r="426" spans="1:8" s="21" customFormat="1" ht="11.25">
      <c r="A426" s="68"/>
      <c r="B426" s="68"/>
      <c r="C426" s="68"/>
      <c r="D426" s="68"/>
      <c r="E426" s="68"/>
      <c r="F426" s="68"/>
      <c r="G426" s="68"/>
      <c r="H426" s="68"/>
    </row>
    <row r="427" spans="1:8" s="21" customFormat="1" ht="11.25">
      <c r="A427" s="68"/>
      <c r="B427" s="68"/>
      <c r="C427" s="68"/>
      <c r="D427" s="68"/>
      <c r="E427" s="68"/>
      <c r="F427" s="68"/>
      <c r="G427" s="68"/>
      <c r="H427" s="68"/>
    </row>
    <row r="428" spans="1:8" s="21" customFormat="1" ht="11.25">
      <c r="A428" s="68"/>
      <c r="B428" s="68"/>
      <c r="C428" s="68"/>
      <c r="D428" s="68"/>
      <c r="E428" s="68"/>
      <c r="F428" s="68"/>
      <c r="G428" s="68"/>
      <c r="H428" s="68"/>
    </row>
    <row r="429" spans="1:8" s="21" customFormat="1" ht="11.25">
      <c r="A429" s="68"/>
      <c r="B429" s="68"/>
      <c r="C429" s="68"/>
      <c r="D429" s="68"/>
      <c r="E429" s="68"/>
      <c r="F429" s="68"/>
      <c r="G429" s="68"/>
      <c r="H429" s="68"/>
    </row>
    <row r="430" spans="1:8" s="21" customFormat="1" ht="11.25">
      <c r="A430" s="68"/>
      <c r="B430" s="68"/>
      <c r="C430" s="68"/>
      <c r="D430" s="68"/>
      <c r="E430" s="68"/>
      <c r="F430" s="68"/>
      <c r="G430" s="68"/>
      <c r="H430" s="68"/>
    </row>
    <row r="431" spans="1:8" s="21" customFormat="1" ht="11.25">
      <c r="A431" s="68"/>
      <c r="B431" s="68"/>
      <c r="C431" s="68"/>
      <c r="D431" s="68"/>
      <c r="E431" s="68"/>
      <c r="F431" s="68"/>
      <c r="G431" s="68"/>
      <c r="H431" s="68"/>
    </row>
    <row r="432" spans="1:8" s="21" customFormat="1" ht="11.25">
      <c r="A432" s="68"/>
      <c r="B432" s="68"/>
      <c r="C432" s="68"/>
      <c r="D432" s="68"/>
      <c r="E432" s="68"/>
      <c r="F432" s="68"/>
      <c r="G432" s="68"/>
      <c r="H432" s="68"/>
    </row>
    <row r="433" spans="1:8" s="21" customFormat="1" ht="11.25">
      <c r="A433" s="68"/>
      <c r="B433" s="68"/>
      <c r="C433" s="68"/>
      <c r="D433" s="68"/>
      <c r="E433" s="68"/>
      <c r="F433" s="68"/>
      <c r="G433" s="68"/>
      <c r="H433" s="68"/>
    </row>
    <row r="434" spans="1:8" s="21" customFormat="1" ht="11.25">
      <c r="A434" s="68"/>
      <c r="B434" s="68"/>
      <c r="C434" s="68"/>
      <c r="D434" s="68"/>
      <c r="E434" s="68"/>
      <c r="F434" s="68"/>
      <c r="G434" s="68"/>
      <c r="H434" s="68"/>
    </row>
    <row r="435" spans="1:8" s="21" customFormat="1" ht="11.25">
      <c r="A435" s="68"/>
      <c r="B435" s="68"/>
      <c r="C435" s="68"/>
      <c r="D435" s="68"/>
      <c r="E435" s="68"/>
      <c r="F435" s="68"/>
      <c r="G435" s="68"/>
      <c r="H435" s="68"/>
    </row>
    <row r="436" spans="1:8" s="21" customFormat="1" ht="11.25">
      <c r="A436" s="68"/>
      <c r="B436" s="68"/>
      <c r="C436" s="68"/>
      <c r="D436" s="68"/>
      <c r="E436" s="68"/>
      <c r="F436" s="68"/>
      <c r="G436" s="68"/>
      <c r="H436" s="68"/>
    </row>
    <row r="437" spans="1:8" s="21" customFormat="1" ht="11.25">
      <c r="A437" s="68"/>
      <c r="B437" s="68"/>
      <c r="C437" s="68"/>
      <c r="D437" s="68"/>
      <c r="E437" s="68"/>
      <c r="F437" s="68"/>
      <c r="G437" s="68"/>
      <c r="H437" s="68"/>
    </row>
    <row r="438" spans="1:8" s="21" customFormat="1" ht="11.25">
      <c r="A438" s="68"/>
      <c r="B438" s="68"/>
      <c r="C438" s="68"/>
      <c r="D438" s="68"/>
      <c r="E438" s="68"/>
      <c r="F438" s="68"/>
      <c r="G438" s="68"/>
      <c r="H438" s="68"/>
    </row>
    <row r="439" spans="1:8" s="21" customFormat="1" ht="11.25">
      <c r="A439" s="68"/>
      <c r="B439" s="68"/>
      <c r="C439" s="68"/>
      <c r="D439" s="68"/>
      <c r="E439" s="68"/>
      <c r="F439" s="68"/>
      <c r="G439" s="68"/>
      <c r="H439" s="68"/>
    </row>
    <row r="440" spans="1:8" s="21" customFormat="1" ht="11.25">
      <c r="A440" s="68"/>
      <c r="B440" s="68"/>
      <c r="C440" s="68"/>
      <c r="D440" s="68"/>
      <c r="E440" s="68"/>
      <c r="F440" s="68"/>
      <c r="G440" s="68"/>
      <c r="H440" s="68"/>
    </row>
    <row r="441" spans="1:8" s="21" customFormat="1" ht="11.25">
      <c r="A441" s="68"/>
      <c r="B441" s="68"/>
      <c r="C441" s="68"/>
      <c r="D441" s="68"/>
      <c r="E441" s="68"/>
      <c r="F441" s="68"/>
      <c r="G441" s="68"/>
      <c r="H441" s="68"/>
    </row>
    <row r="442" spans="1:8" s="21" customFormat="1" ht="11.25">
      <c r="A442" s="68"/>
      <c r="B442" s="68"/>
      <c r="C442" s="68"/>
      <c r="D442" s="68"/>
      <c r="E442" s="68"/>
      <c r="F442" s="68"/>
      <c r="G442" s="68"/>
      <c r="H442" s="68"/>
    </row>
    <row r="443" spans="1:8" s="21" customFormat="1" ht="11.25">
      <c r="A443" s="68"/>
      <c r="B443" s="68"/>
      <c r="C443" s="68"/>
      <c r="D443" s="68"/>
      <c r="E443" s="68"/>
      <c r="F443" s="68"/>
      <c r="G443" s="68"/>
      <c r="H443" s="68"/>
    </row>
    <row r="444" spans="1:8" s="21" customFormat="1" ht="11.25">
      <c r="A444" s="68"/>
      <c r="B444" s="68"/>
      <c r="C444" s="68"/>
      <c r="D444" s="68"/>
      <c r="E444" s="68"/>
      <c r="F444" s="68"/>
      <c r="G444" s="68"/>
      <c r="H444" s="68"/>
    </row>
    <row r="445" spans="1:8" s="21" customFormat="1" ht="11.25">
      <c r="A445" s="68"/>
      <c r="B445" s="68"/>
      <c r="C445" s="68"/>
      <c r="D445" s="68"/>
      <c r="E445" s="68"/>
      <c r="F445" s="68"/>
      <c r="G445" s="68"/>
      <c r="H445" s="68"/>
    </row>
    <row r="446" spans="1:8" s="21" customFormat="1" ht="11.25">
      <c r="A446" s="68"/>
      <c r="B446" s="68"/>
      <c r="C446" s="68"/>
      <c r="D446" s="68"/>
      <c r="E446" s="68"/>
      <c r="F446" s="68"/>
      <c r="G446" s="68"/>
      <c r="H446" s="68"/>
    </row>
    <row r="447" spans="1:8" s="21" customFormat="1" ht="11.25">
      <c r="A447" s="68"/>
      <c r="B447" s="68"/>
      <c r="C447" s="68"/>
      <c r="D447" s="68"/>
      <c r="E447" s="68"/>
      <c r="F447" s="68"/>
      <c r="G447" s="68"/>
      <c r="H447" s="68"/>
    </row>
    <row r="448" spans="1:8" s="21" customFormat="1" ht="11.25">
      <c r="A448" s="68"/>
      <c r="B448" s="68"/>
      <c r="C448" s="68"/>
      <c r="D448" s="68"/>
      <c r="E448" s="68"/>
      <c r="F448" s="68"/>
      <c r="G448" s="68"/>
      <c r="H448" s="68"/>
    </row>
    <row r="449" spans="1:8" s="21" customFormat="1" ht="11.25">
      <c r="A449" s="68"/>
      <c r="B449" s="68"/>
      <c r="C449" s="68"/>
      <c r="D449" s="68"/>
      <c r="E449" s="68"/>
      <c r="F449" s="68"/>
      <c r="G449" s="68"/>
      <c r="H449" s="68"/>
    </row>
    <row r="450" spans="1:8" s="21" customFormat="1" ht="11.25">
      <c r="A450" s="68"/>
      <c r="B450" s="68"/>
      <c r="C450" s="68"/>
      <c r="D450" s="68"/>
      <c r="E450" s="68"/>
      <c r="F450" s="68"/>
      <c r="G450" s="68"/>
      <c r="H450" s="68"/>
    </row>
    <row r="451" spans="1:8" s="21" customFormat="1" ht="11.25">
      <c r="A451" s="68"/>
      <c r="B451" s="68"/>
      <c r="C451" s="68"/>
      <c r="D451" s="68"/>
      <c r="E451" s="68"/>
      <c r="F451" s="68"/>
      <c r="G451" s="68"/>
      <c r="H451" s="68"/>
    </row>
    <row r="452" spans="1:8" s="21" customFormat="1" ht="11.25">
      <c r="A452" s="68"/>
      <c r="B452" s="68"/>
      <c r="C452" s="68"/>
      <c r="D452" s="68"/>
      <c r="E452" s="68"/>
      <c r="F452" s="68"/>
      <c r="G452" s="68"/>
      <c r="H452" s="68"/>
    </row>
    <row r="453" spans="1:8" s="21" customFormat="1" ht="11.25">
      <c r="A453" s="68"/>
      <c r="B453" s="68"/>
      <c r="C453" s="68"/>
      <c r="D453" s="68"/>
      <c r="E453" s="68"/>
      <c r="F453" s="68"/>
      <c r="G453" s="68"/>
      <c r="H453" s="68"/>
    </row>
    <row r="454" spans="1:8" s="21" customFormat="1" ht="11.25">
      <c r="A454" s="68"/>
      <c r="B454" s="68"/>
      <c r="C454" s="68"/>
      <c r="D454" s="68"/>
      <c r="E454" s="68"/>
      <c r="F454" s="68"/>
      <c r="G454" s="68"/>
      <c r="H454" s="68"/>
    </row>
    <row r="455" spans="1:8" s="21" customFormat="1" ht="11.25">
      <c r="A455" s="68"/>
      <c r="B455" s="68"/>
      <c r="C455" s="68"/>
      <c r="D455" s="68"/>
      <c r="E455" s="68"/>
      <c r="F455" s="68"/>
      <c r="G455" s="68"/>
      <c r="H455" s="68"/>
    </row>
    <row r="456" spans="1:8" s="21" customFormat="1" ht="11.25">
      <c r="A456" s="68"/>
      <c r="B456" s="68"/>
      <c r="C456" s="68"/>
      <c r="D456" s="68"/>
      <c r="E456" s="68"/>
      <c r="F456" s="68"/>
      <c r="G456" s="68"/>
      <c r="H456" s="68"/>
    </row>
    <row r="457" spans="1:8" s="21" customFormat="1" ht="11.25">
      <c r="A457" s="68"/>
      <c r="B457" s="68"/>
      <c r="C457" s="68"/>
      <c r="D457" s="68"/>
      <c r="E457" s="68"/>
      <c r="F457" s="68"/>
      <c r="G457" s="68"/>
      <c r="H457" s="68"/>
    </row>
    <row r="458" spans="1:8" s="21" customFormat="1" ht="11.25">
      <c r="A458" s="68"/>
      <c r="B458" s="68"/>
      <c r="C458" s="68"/>
      <c r="D458" s="68"/>
      <c r="E458" s="68"/>
      <c r="F458" s="68"/>
      <c r="G458" s="68"/>
      <c r="H458" s="68"/>
    </row>
    <row r="459" spans="1:8" s="21" customFormat="1" ht="11.25">
      <c r="A459" s="68"/>
      <c r="B459" s="68"/>
      <c r="C459" s="68"/>
      <c r="D459" s="68"/>
      <c r="E459" s="68"/>
      <c r="F459" s="68"/>
      <c r="G459" s="68"/>
      <c r="H459" s="68"/>
    </row>
    <row r="460" spans="1:8" s="21" customFormat="1" ht="11.25">
      <c r="A460" s="68"/>
      <c r="B460" s="68"/>
      <c r="C460" s="68"/>
      <c r="D460" s="68"/>
      <c r="E460" s="68"/>
      <c r="F460" s="68"/>
      <c r="G460" s="68"/>
      <c r="H460" s="68"/>
    </row>
    <row r="461" spans="1:8" s="21" customFormat="1" ht="11.25">
      <c r="A461" s="68"/>
      <c r="B461" s="68"/>
      <c r="C461" s="68"/>
      <c r="D461" s="68"/>
      <c r="E461" s="68"/>
      <c r="F461" s="68"/>
      <c r="G461" s="68"/>
      <c r="H461" s="68"/>
    </row>
    <row r="462" spans="1:8" s="21" customFormat="1" ht="11.25">
      <c r="A462" s="68"/>
      <c r="B462" s="68"/>
      <c r="C462" s="68"/>
      <c r="D462" s="68"/>
      <c r="E462" s="68"/>
      <c r="F462" s="68"/>
      <c r="G462" s="68"/>
      <c r="H462" s="68"/>
    </row>
    <row r="463" spans="1:8" s="21" customFormat="1" ht="11.25">
      <c r="A463" s="68"/>
      <c r="B463" s="68"/>
      <c r="C463" s="68"/>
      <c r="D463" s="68"/>
      <c r="E463" s="68"/>
      <c r="F463" s="68"/>
      <c r="G463" s="68"/>
      <c r="H463" s="68"/>
    </row>
    <row r="464" spans="1:8" s="21" customFormat="1" ht="11.25">
      <c r="A464" s="68"/>
      <c r="B464" s="68"/>
      <c r="C464" s="68"/>
      <c r="D464" s="68"/>
      <c r="E464" s="68"/>
      <c r="F464" s="68"/>
      <c r="G464" s="68"/>
      <c r="H464" s="68"/>
    </row>
    <row r="465" spans="1:8" s="21" customFormat="1" ht="11.25">
      <c r="A465" s="68"/>
      <c r="B465" s="68"/>
      <c r="C465" s="68"/>
      <c r="D465" s="68"/>
      <c r="E465" s="68"/>
      <c r="F465" s="68"/>
      <c r="G465" s="68"/>
      <c r="H465" s="68"/>
    </row>
    <row r="466" spans="1:8" s="21" customFormat="1" ht="11.25">
      <c r="A466" s="68"/>
      <c r="B466" s="68"/>
      <c r="C466" s="68"/>
      <c r="D466" s="68"/>
      <c r="E466" s="68"/>
      <c r="F466" s="68"/>
      <c r="G466" s="68"/>
      <c r="H466" s="68"/>
    </row>
    <row r="467" spans="1:8" s="21" customFormat="1" ht="11.25">
      <c r="A467" s="68"/>
      <c r="B467" s="68"/>
      <c r="C467" s="68"/>
      <c r="D467" s="68"/>
      <c r="E467" s="68"/>
      <c r="F467" s="68"/>
      <c r="G467" s="68"/>
      <c r="H467" s="68"/>
    </row>
    <row r="468" spans="1:8" s="21" customFormat="1" ht="11.25">
      <c r="A468" s="68"/>
      <c r="B468" s="68"/>
      <c r="C468" s="68"/>
      <c r="D468" s="68"/>
      <c r="E468" s="68"/>
      <c r="F468" s="68"/>
      <c r="G468" s="68"/>
      <c r="H468" s="68"/>
    </row>
    <row r="469" spans="1:8" s="21" customFormat="1" ht="11.25">
      <c r="A469" s="68"/>
      <c r="B469" s="68"/>
      <c r="C469" s="68"/>
      <c r="D469" s="68"/>
      <c r="E469" s="68"/>
      <c r="F469" s="68"/>
      <c r="G469" s="68"/>
      <c r="H469" s="68"/>
    </row>
    <row r="470" spans="1:8" s="21" customFormat="1" ht="11.25">
      <c r="A470" s="68"/>
      <c r="B470" s="68"/>
      <c r="C470" s="68"/>
      <c r="D470" s="68"/>
      <c r="E470" s="68"/>
      <c r="F470" s="68"/>
      <c r="G470" s="68"/>
      <c r="H470" s="68"/>
    </row>
    <row r="471" spans="1:8" s="21" customFormat="1" ht="11.25">
      <c r="A471" s="68"/>
      <c r="B471" s="68"/>
      <c r="C471" s="68"/>
      <c r="D471" s="68"/>
      <c r="E471" s="68"/>
      <c r="F471" s="68"/>
      <c r="G471" s="68"/>
      <c r="H471" s="68"/>
    </row>
    <row r="472" spans="1:8" s="21" customFormat="1" ht="11.25">
      <c r="A472" s="68"/>
      <c r="B472" s="68"/>
      <c r="C472" s="68"/>
      <c r="D472" s="68"/>
      <c r="E472" s="68"/>
      <c r="F472" s="68"/>
      <c r="G472" s="68"/>
      <c r="H472" s="68"/>
    </row>
    <row r="473" spans="1:8" s="21" customFormat="1" ht="11.25">
      <c r="A473" s="68"/>
      <c r="B473" s="68"/>
      <c r="C473" s="68"/>
      <c r="D473" s="68"/>
      <c r="E473" s="68"/>
      <c r="F473" s="68"/>
      <c r="G473" s="68"/>
      <c r="H473" s="68"/>
    </row>
    <row r="474" spans="1:8" s="21" customFormat="1" ht="11.25">
      <c r="A474" s="68"/>
      <c r="B474" s="68"/>
      <c r="C474" s="68"/>
      <c r="D474" s="68"/>
      <c r="E474" s="68"/>
      <c r="F474" s="68"/>
      <c r="G474" s="68"/>
      <c r="H474" s="68"/>
    </row>
    <row r="475" spans="1:8" s="21" customFormat="1" ht="11.25">
      <c r="A475" s="68"/>
      <c r="B475" s="68"/>
      <c r="C475" s="68"/>
      <c r="D475" s="68"/>
      <c r="E475" s="68"/>
      <c r="F475" s="68"/>
      <c r="G475" s="68"/>
      <c r="H475" s="68"/>
    </row>
    <row r="476" spans="1:8" s="21" customFormat="1" ht="11.25">
      <c r="A476" s="68"/>
      <c r="B476" s="68"/>
      <c r="C476" s="68"/>
      <c r="D476" s="68"/>
      <c r="E476" s="68"/>
      <c r="F476" s="68"/>
      <c r="G476" s="68"/>
      <c r="H476" s="68"/>
    </row>
    <row r="477" spans="1:8" s="21" customFormat="1" ht="11.25">
      <c r="A477" s="68"/>
      <c r="B477" s="68"/>
      <c r="C477" s="68"/>
      <c r="D477" s="68"/>
      <c r="E477" s="68"/>
      <c r="F477" s="68"/>
      <c r="G477" s="68"/>
      <c r="H477" s="68"/>
    </row>
    <row r="478" spans="1:8" s="21" customFormat="1" ht="11.25">
      <c r="A478" s="68"/>
      <c r="B478" s="68"/>
      <c r="C478" s="68"/>
      <c r="D478" s="68"/>
      <c r="E478" s="68"/>
      <c r="F478" s="68"/>
      <c r="G478" s="68"/>
      <c r="H478" s="68"/>
    </row>
    <row r="479" spans="1:8" s="21" customFormat="1" ht="11.25">
      <c r="A479" s="68"/>
      <c r="B479" s="68"/>
      <c r="C479" s="68"/>
      <c r="D479" s="68"/>
      <c r="E479" s="68"/>
      <c r="F479" s="68"/>
      <c r="G479" s="68"/>
      <c r="H479" s="68"/>
    </row>
    <row r="480" spans="1:8" s="21" customFormat="1" ht="11.25">
      <c r="A480" s="68"/>
      <c r="B480" s="68"/>
      <c r="C480" s="68"/>
      <c r="D480" s="68"/>
      <c r="E480" s="68"/>
      <c r="F480" s="68"/>
      <c r="G480" s="68"/>
      <c r="H480" s="68"/>
    </row>
    <row r="481" spans="1:8" s="21" customFormat="1" ht="11.25">
      <c r="A481" s="68"/>
      <c r="B481" s="68"/>
      <c r="C481" s="68"/>
      <c r="D481" s="68"/>
      <c r="E481" s="68"/>
      <c r="F481" s="68"/>
      <c r="G481" s="68"/>
      <c r="H481" s="68"/>
    </row>
    <row r="482" spans="1:8" s="21" customFormat="1" ht="11.25">
      <c r="A482" s="68"/>
      <c r="B482" s="68"/>
      <c r="C482" s="68"/>
      <c r="D482" s="68"/>
      <c r="E482" s="68"/>
      <c r="F482" s="68"/>
      <c r="G482" s="68"/>
      <c r="H482" s="68"/>
    </row>
    <row r="483" spans="1:8" s="21" customFormat="1" ht="11.25">
      <c r="A483" s="68"/>
      <c r="B483" s="68"/>
      <c r="C483" s="68"/>
      <c r="D483" s="68"/>
      <c r="E483" s="68"/>
      <c r="F483" s="68"/>
      <c r="G483" s="68"/>
      <c r="H483" s="68"/>
    </row>
    <row r="484" spans="1:8" s="21" customFormat="1" ht="11.25">
      <c r="A484" s="68"/>
      <c r="B484" s="68"/>
      <c r="C484" s="68"/>
      <c r="D484" s="68"/>
      <c r="E484" s="68"/>
      <c r="F484" s="68"/>
      <c r="G484" s="68"/>
      <c r="H484" s="68"/>
    </row>
    <row r="485" spans="1:8" s="21" customFormat="1" ht="11.25">
      <c r="A485" s="68"/>
      <c r="B485" s="68"/>
      <c r="C485" s="68"/>
      <c r="D485" s="68"/>
      <c r="E485" s="68"/>
      <c r="F485" s="68"/>
      <c r="G485" s="68"/>
      <c r="H485" s="68"/>
    </row>
    <row r="486" spans="1:8" s="21" customFormat="1" ht="11.25">
      <c r="A486" s="68"/>
      <c r="B486" s="68"/>
      <c r="C486" s="68"/>
      <c r="D486" s="68"/>
      <c r="E486" s="68"/>
      <c r="F486" s="68"/>
      <c r="G486" s="68"/>
      <c r="H486" s="68"/>
    </row>
    <row r="487" spans="1:8" s="21" customFormat="1" ht="11.25">
      <c r="A487" s="68"/>
      <c r="B487" s="68"/>
      <c r="C487" s="68"/>
      <c r="D487" s="68"/>
      <c r="E487" s="68"/>
      <c r="F487" s="68"/>
      <c r="G487" s="68"/>
      <c r="H487" s="68"/>
    </row>
    <row r="488" spans="1:8" s="21" customFormat="1" ht="11.25">
      <c r="A488" s="68"/>
      <c r="B488" s="68"/>
      <c r="C488" s="68"/>
      <c r="D488" s="68"/>
      <c r="E488" s="68"/>
      <c r="F488" s="68"/>
      <c r="G488" s="68"/>
      <c r="H488" s="68"/>
    </row>
    <row r="489" spans="1:8" s="21" customFormat="1" ht="11.25">
      <c r="A489" s="68"/>
      <c r="B489" s="68"/>
      <c r="C489" s="68"/>
      <c r="D489" s="68"/>
      <c r="E489" s="68"/>
      <c r="F489" s="68"/>
      <c r="G489" s="68"/>
      <c r="H489" s="68"/>
    </row>
    <row r="490" spans="1:8" s="21" customFormat="1" ht="11.25">
      <c r="A490" s="68"/>
      <c r="B490" s="68"/>
      <c r="C490" s="68"/>
      <c r="D490" s="68"/>
      <c r="E490" s="68"/>
      <c r="F490" s="68"/>
      <c r="G490" s="68"/>
      <c r="H490" s="68"/>
    </row>
    <row r="491" spans="1:8" s="21" customFormat="1" ht="11.25">
      <c r="A491" s="68"/>
      <c r="B491" s="68"/>
      <c r="C491" s="68"/>
      <c r="D491" s="68"/>
      <c r="E491" s="68"/>
      <c r="F491" s="68"/>
      <c r="G491" s="68"/>
      <c r="H491" s="68"/>
    </row>
    <row r="492" spans="1:8" s="21" customFormat="1" ht="11.25">
      <c r="A492" s="68"/>
      <c r="B492" s="68"/>
      <c r="C492" s="68"/>
      <c r="D492" s="68"/>
      <c r="E492" s="68"/>
      <c r="F492" s="68"/>
      <c r="G492" s="68"/>
      <c r="H492" s="68"/>
    </row>
    <row r="493" spans="1:8" s="21" customFormat="1" ht="11.25">
      <c r="A493" s="68"/>
      <c r="B493" s="68"/>
      <c r="C493" s="68"/>
      <c r="D493" s="68"/>
      <c r="E493" s="68"/>
      <c r="F493" s="68"/>
      <c r="G493" s="68"/>
      <c r="H493" s="68"/>
    </row>
    <row r="494" spans="1:8" s="21" customFormat="1" ht="11.25">
      <c r="A494" s="68"/>
      <c r="B494" s="68"/>
      <c r="C494" s="68"/>
      <c r="D494" s="68"/>
      <c r="E494" s="68"/>
      <c r="F494" s="68"/>
      <c r="G494" s="68"/>
      <c r="H494" s="68"/>
    </row>
    <row r="495" spans="1:8" s="21" customFormat="1" ht="11.25">
      <c r="A495" s="68"/>
      <c r="B495" s="68"/>
      <c r="C495" s="68"/>
      <c r="D495" s="68"/>
      <c r="E495" s="68"/>
      <c r="F495" s="68"/>
      <c r="G495" s="68"/>
      <c r="H495" s="68"/>
    </row>
    <row r="496" spans="1:8" s="21" customFormat="1" ht="11.25">
      <c r="A496" s="68"/>
      <c r="B496" s="68"/>
      <c r="C496" s="68"/>
      <c r="D496" s="68"/>
      <c r="E496" s="68"/>
      <c r="F496" s="68"/>
      <c r="G496" s="68"/>
      <c r="H496" s="68"/>
    </row>
    <row r="497" spans="1:8" s="21" customFormat="1" ht="11.25">
      <c r="A497" s="68"/>
      <c r="B497" s="68"/>
      <c r="C497" s="68"/>
      <c r="D497" s="68"/>
      <c r="E497" s="68"/>
      <c r="F497" s="68"/>
      <c r="G497" s="68"/>
      <c r="H497" s="68"/>
    </row>
    <row r="498" spans="1:8" s="21" customFormat="1" ht="11.25">
      <c r="A498" s="68"/>
      <c r="B498" s="68"/>
      <c r="C498" s="68"/>
      <c r="D498" s="68"/>
      <c r="E498" s="68"/>
      <c r="F498" s="68"/>
      <c r="G498" s="68"/>
      <c r="H498" s="68"/>
    </row>
    <row r="499" spans="1:8" s="21" customFormat="1" ht="11.25">
      <c r="A499" s="68"/>
      <c r="B499" s="68"/>
      <c r="C499" s="68"/>
      <c r="D499" s="68"/>
      <c r="E499" s="68"/>
      <c r="F499" s="68"/>
      <c r="G499" s="68"/>
      <c r="H499" s="68"/>
    </row>
    <row r="500" spans="1:8" s="21" customFormat="1" ht="11.25">
      <c r="A500" s="68"/>
      <c r="B500" s="68"/>
      <c r="C500" s="68"/>
      <c r="D500" s="68"/>
      <c r="E500" s="68"/>
      <c r="F500" s="68"/>
      <c r="G500" s="68"/>
      <c r="H500" s="68"/>
    </row>
    <row r="501" spans="1:8" s="21" customFormat="1" ht="11.25">
      <c r="A501" s="68"/>
      <c r="B501" s="68"/>
      <c r="C501" s="68"/>
      <c r="D501" s="68"/>
      <c r="E501" s="68"/>
      <c r="F501" s="68"/>
      <c r="G501" s="68"/>
      <c r="H501" s="68"/>
    </row>
    <row r="502" spans="1:8" s="21" customFormat="1" ht="11.25">
      <c r="A502" s="68"/>
      <c r="B502" s="68"/>
      <c r="C502" s="68"/>
      <c r="D502" s="68"/>
      <c r="E502" s="68"/>
      <c r="F502" s="68"/>
      <c r="G502" s="68"/>
      <c r="H502" s="68"/>
    </row>
    <row r="503" spans="1:8" s="21" customFormat="1" ht="11.25">
      <c r="A503" s="68"/>
      <c r="B503" s="68"/>
      <c r="C503" s="68"/>
      <c r="D503" s="68"/>
      <c r="E503" s="68"/>
      <c r="F503" s="68"/>
      <c r="G503" s="68"/>
      <c r="H503" s="68"/>
    </row>
    <row r="504" spans="1:8" s="21" customFormat="1" ht="11.25">
      <c r="A504" s="68"/>
      <c r="B504" s="68"/>
      <c r="C504" s="68"/>
      <c r="D504" s="68"/>
      <c r="E504" s="68"/>
      <c r="F504" s="68"/>
      <c r="G504" s="68"/>
      <c r="H504" s="68"/>
    </row>
    <row r="505" spans="1:8" s="21" customFormat="1" ht="11.25">
      <c r="A505" s="68"/>
      <c r="B505" s="68"/>
      <c r="C505" s="68"/>
      <c r="D505" s="68"/>
      <c r="E505" s="68"/>
      <c r="F505" s="68"/>
      <c r="G505" s="68"/>
      <c r="H505" s="68"/>
    </row>
    <row r="506" spans="1:8" s="21" customFormat="1" ht="11.25">
      <c r="A506" s="68"/>
      <c r="B506" s="68"/>
      <c r="C506" s="68"/>
      <c r="D506" s="68"/>
      <c r="E506" s="68"/>
      <c r="F506" s="68"/>
      <c r="G506" s="68"/>
      <c r="H506" s="68"/>
    </row>
    <row r="507" spans="1:8" s="21" customFormat="1" ht="11.25">
      <c r="A507" s="68"/>
      <c r="B507" s="68"/>
      <c r="C507" s="68"/>
      <c r="D507" s="68"/>
      <c r="E507" s="68"/>
      <c r="F507" s="68"/>
      <c r="G507" s="68"/>
      <c r="H507" s="68"/>
    </row>
    <row r="508" spans="1:8" s="21" customFormat="1" ht="11.25">
      <c r="A508" s="68"/>
      <c r="B508" s="68"/>
      <c r="C508" s="68"/>
      <c r="D508" s="68"/>
      <c r="E508" s="68"/>
      <c r="F508" s="68"/>
      <c r="G508" s="68"/>
      <c r="H508" s="68"/>
    </row>
    <row r="509" spans="1:8" s="21" customFormat="1" ht="11.25">
      <c r="A509" s="68"/>
      <c r="B509" s="68"/>
      <c r="C509" s="68"/>
      <c r="D509" s="68"/>
      <c r="E509" s="68"/>
      <c r="F509" s="68"/>
      <c r="G509" s="68"/>
      <c r="H509" s="68"/>
    </row>
    <row r="510" spans="1:8" s="21" customFormat="1" ht="11.25">
      <c r="A510" s="68"/>
      <c r="B510" s="68"/>
      <c r="C510" s="68"/>
      <c r="D510" s="68"/>
      <c r="E510" s="68"/>
      <c r="F510" s="68"/>
      <c r="G510" s="68"/>
      <c r="H510" s="68"/>
    </row>
    <row r="511" spans="1:8" s="21" customFormat="1" ht="11.25">
      <c r="A511" s="68"/>
      <c r="B511" s="68"/>
      <c r="C511" s="68"/>
      <c r="D511" s="68"/>
      <c r="E511" s="68"/>
      <c r="F511" s="68"/>
      <c r="G511" s="68"/>
      <c r="H511" s="68"/>
    </row>
    <row r="512" spans="1:8" s="21" customFormat="1" ht="11.25">
      <c r="A512" s="68"/>
      <c r="B512" s="68"/>
      <c r="C512" s="68"/>
      <c r="D512" s="68"/>
      <c r="E512" s="68"/>
      <c r="F512" s="68"/>
      <c r="G512" s="68"/>
      <c r="H512" s="68"/>
    </row>
    <row r="513" spans="1:8" s="21" customFormat="1" ht="11.25">
      <c r="A513" s="68"/>
      <c r="B513" s="68"/>
      <c r="C513" s="68"/>
      <c r="D513" s="68"/>
      <c r="E513" s="68"/>
      <c r="F513" s="68"/>
      <c r="G513" s="68"/>
      <c r="H513" s="68"/>
    </row>
    <row r="514" spans="1:8" s="21" customFormat="1" ht="11.25">
      <c r="A514" s="68"/>
      <c r="B514" s="68"/>
      <c r="C514" s="68"/>
      <c r="D514" s="68"/>
      <c r="E514" s="68"/>
      <c r="F514" s="68"/>
      <c r="G514" s="68"/>
      <c r="H514" s="68"/>
    </row>
    <row r="515" spans="1:8" s="21" customFormat="1" ht="11.25">
      <c r="A515" s="68"/>
      <c r="B515" s="68"/>
      <c r="C515" s="68"/>
      <c r="D515" s="68"/>
      <c r="E515" s="68"/>
      <c r="F515" s="68"/>
      <c r="G515" s="68"/>
      <c r="H515" s="68"/>
    </row>
    <row r="516" spans="1:8" s="21" customFormat="1" ht="11.25">
      <c r="A516" s="68"/>
      <c r="B516" s="68"/>
      <c r="C516" s="68"/>
      <c r="D516" s="68"/>
      <c r="E516" s="68"/>
      <c r="F516" s="68"/>
      <c r="G516" s="68"/>
      <c r="H516" s="68"/>
    </row>
    <row r="517" spans="1:8" s="21" customFormat="1" ht="11.25">
      <c r="A517" s="68"/>
      <c r="B517" s="68"/>
      <c r="C517" s="68"/>
      <c r="D517" s="68"/>
      <c r="E517" s="68"/>
      <c r="F517" s="68"/>
      <c r="G517" s="68"/>
      <c r="H517" s="68"/>
    </row>
    <row r="518" spans="1:8" s="21" customFormat="1" ht="11.25">
      <c r="A518" s="68"/>
      <c r="B518" s="68"/>
      <c r="C518" s="68"/>
      <c r="D518" s="68"/>
      <c r="E518" s="68"/>
      <c r="F518" s="68"/>
      <c r="G518" s="68"/>
      <c r="H518" s="68"/>
    </row>
    <row r="519" spans="1:8" s="21" customFormat="1" ht="11.25">
      <c r="A519" s="68"/>
      <c r="B519" s="68"/>
      <c r="C519" s="68"/>
      <c r="D519" s="68"/>
      <c r="E519" s="68"/>
      <c r="F519" s="68"/>
      <c r="G519" s="68"/>
      <c r="H519" s="68"/>
    </row>
    <row r="520" spans="1:8" s="21" customFormat="1" ht="11.25">
      <c r="A520" s="68"/>
      <c r="B520" s="68"/>
      <c r="C520" s="68"/>
      <c r="D520" s="68"/>
      <c r="E520" s="68"/>
      <c r="F520" s="68"/>
      <c r="G520" s="68"/>
      <c r="H520" s="68"/>
    </row>
    <row r="521" spans="1:8" s="21" customFormat="1" ht="11.25">
      <c r="A521" s="68"/>
      <c r="B521" s="68"/>
      <c r="C521" s="68"/>
      <c r="D521" s="68"/>
      <c r="E521" s="68"/>
      <c r="F521" s="68"/>
      <c r="G521" s="68"/>
      <c r="H521" s="68"/>
    </row>
    <row r="522" spans="1:8" s="21" customFormat="1" ht="11.25">
      <c r="A522" s="68"/>
      <c r="B522" s="68"/>
      <c r="C522" s="68"/>
      <c r="D522" s="68"/>
      <c r="E522" s="68"/>
      <c r="F522" s="68"/>
      <c r="G522" s="68"/>
      <c r="H522" s="68"/>
    </row>
    <row r="523" spans="1:8" s="21" customFormat="1" ht="11.25">
      <c r="A523" s="68"/>
      <c r="B523" s="68"/>
      <c r="C523" s="68"/>
      <c r="D523" s="68"/>
      <c r="E523" s="68"/>
      <c r="F523" s="68"/>
      <c r="G523" s="68"/>
      <c r="H523" s="68"/>
    </row>
    <row r="524" spans="1:8" s="21" customFormat="1" ht="11.25">
      <c r="A524" s="68"/>
      <c r="B524" s="68"/>
      <c r="C524" s="68"/>
      <c r="D524" s="68"/>
      <c r="E524" s="68"/>
      <c r="F524" s="68"/>
      <c r="G524" s="68"/>
      <c r="H524" s="68"/>
    </row>
    <row r="525" spans="1:8" s="21" customFormat="1" ht="11.25">
      <c r="A525" s="68"/>
      <c r="B525" s="68"/>
      <c r="C525" s="68"/>
      <c r="D525" s="68"/>
      <c r="E525" s="68"/>
      <c r="F525" s="68"/>
      <c r="G525" s="68"/>
      <c r="H525" s="68"/>
    </row>
    <row r="526" spans="1:8" s="21" customFormat="1" ht="11.25">
      <c r="A526" s="68"/>
      <c r="B526" s="68"/>
      <c r="C526" s="68"/>
      <c r="D526" s="68"/>
      <c r="E526" s="68"/>
      <c r="F526" s="68"/>
      <c r="G526" s="68"/>
      <c r="H526" s="68"/>
    </row>
    <row r="527" spans="1:8" s="21" customFormat="1" ht="11.25">
      <c r="A527" s="68"/>
      <c r="B527" s="68"/>
      <c r="C527" s="68"/>
      <c r="D527" s="68"/>
      <c r="E527" s="68"/>
      <c r="F527" s="68"/>
      <c r="G527" s="68"/>
      <c r="H527" s="68"/>
    </row>
    <row r="528" spans="1:8" s="21" customFormat="1" ht="11.25">
      <c r="A528" s="68"/>
      <c r="B528" s="68"/>
      <c r="C528" s="68"/>
      <c r="D528" s="68"/>
      <c r="E528" s="68"/>
      <c r="F528" s="68"/>
      <c r="G528" s="68"/>
      <c r="H528" s="68"/>
    </row>
    <row r="529" spans="1:8" s="21" customFormat="1" ht="11.25">
      <c r="A529" s="68"/>
      <c r="B529" s="68"/>
      <c r="C529" s="68"/>
      <c r="D529" s="68"/>
      <c r="E529" s="68"/>
      <c r="F529" s="68"/>
      <c r="G529" s="68"/>
      <c r="H529" s="68"/>
    </row>
    <row r="530" spans="1:8" s="21" customFormat="1" ht="11.25">
      <c r="A530" s="68"/>
      <c r="B530" s="68"/>
      <c r="C530" s="68"/>
      <c r="D530" s="68"/>
      <c r="E530" s="68"/>
      <c r="F530" s="68"/>
      <c r="G530" s="68"/>
      <c r="H530" s="68"/>
    </row>
    <row r="531" spans="1:8" s="21" customFormat="1" ht="11.25">
      <c r="A531" s="68"/>
      <c r="B531" s="68"/>
      <c r="C531" s="68"/>
      <c r="D531" s="68"/>
      <c r="E531" s="68"/>
      <c r="F531" s="68"/>
      <c r="G531" s="68"/>
      <c r="H531" s="68"/>
    </row>
    <row r="532" spans="1:8" s="21" customFormat="1" ht="11.25">
      <c r="A532" s="68"/>
      <c r="B532" s="68"/>
      <c r="C532" s="68"/>
      <c r="D532" s="68"/>
      <c r="E532" s="68"/>
      <c r="F532" s="68"/>
      <c r="G532" s="68"/>
      <c r="H532" s="68"/>
    </row>
    <row r="533" spans="1:8" s="21" customFormat="1" ht="11.25">
      <c r="A533" s="68"/>
      <c r="B533" s="68"/>
      <c r="C533" s="68"/>
      <c r="D533" s="68"/>
      <c r="E533" s="68"/>
      <c r="F533" s="68"/>
      <c r="G533" s="68"/>
      <c r="H533" s="68"/>
    </row>
    <row r="534" spans="1:8" s="21" customFormat="1" ht="11.25">
      <c r="A534" s="68"/>
      <c r="B534" s="68"/>
      <c r="C534" s="68"/>
      <c r="D534" s="68"/>
      <c r="E534" s="68"/>
      <c r="F534" s="68"/>
      <c r="G534" s="68"/>
      <c r="H534" s="68"/>
    </row>
    <row r="535" spans="1:8" s="21" customFormat="1" ht="11.25">
      <c r="A535" s="68"/>
      <c r="B535" s="68"/>
      <c r="C535" s="68"/>
      <c r="D535" s="68"/>
      <c r="E535" s="68"/>
      <c r="F535" s="68"/>
      <c r="G535" s="68"/>
      <c r="H535" s="68"/>
    </row>
    <row r="536" spans="1:8" s="21" customFormat="1" ht="11.25">
      <c r="A536" s="68"/>
      <c r="B536" s="68"/>
      <c r="C536" s="68"/>
      <c r="D536" s="68"/>
      <c r="E536" s="68"/>
      <c r="F536" s="68"/>
      <c r="G536" s="68"/>
      <c r="H536" s="68"/>
    </row>
    <row r="537" spans="1:8" s="21" customFormat="1" ht="11.25">
      <c r="A537" s="68"/>
      <c r="B537" s="68"/>
      <c r="C537" s="68"/>
      <c r="D537" s="68"/>
      <c r="E537" s="68"/>
      <c r="F537" s="68"/>
      <c r="G537" s="68"/>
      <c r="H537" s="68"/>
    </row>
    <row r="538" spans="1:8" s="21" customFormat="1" ht="11.25">
      <c r="A538" s="68"/>
      <c r="B538" s="68"/>
      <c r="C538" s="68"/>
      <c r="D538" s="68"/>
      <c r="E538" s="68"/>
      <c r="F538" s="68"/>
      <c r="G538" s="68"/>
      <c r="H538" s="68"/>
    </row>
    <row r="539" spans="1:8" s="21" customFormat="1" ht="11.25">
      <c r="A539" s="68"/>
      <c r="B539" s="68"/>
      <c r="C539" s="68"/>
      <c r="D539" s="68"/>
      <c r="E539" s="68"/>
      <c r="F539" s="68"/>
      <c r="G539" s="68"/>
      <c r="H539" s="68"/>
    </row>
    <row r="540" spans="1:8" s="21" customFormat="1" ht="11.25">
      <c r="A540" s="68"/>
      <c r="B540" s="68"/>
      <c r="C540" s="68"/>
      <c r="D540" s="68"/>
      <c r="E540" s="68"/>
      <c r="F540" s="68"/>
      <c r="G540" s="68"/>
      <c r="H540" s="68"/>
    </row>
    <row r="541" spans="1:8" s="21" customFormat="1" ht="11.25">
      <c r="A541" s="68"/>
      <c r="B541" s="68"/>
      <c r="C541" s="68"/>
      <c r="D541" s="68"/>
      <c r="E541" s="68"/>
      <c r="F541" s="68"/>
      <c r="G541" s="68"/>
      <c r="H541" s="68"/>
    </row>
    <row r="542" spans="1:8" s="21" customFormat="1" ht="11.25">
      <c r="A542" s="68"/>
      <c r="B542" s="68"/>
      <c r="C542" s="68"/>
      <c r="D542" s="68"/>
      <c r="E542" s="68"/>
      <c r="F542" s="68"/>
      <c r="G542" s="68"/>
      <c r="H542" s="68"/>
    </row>
    <row r="543" spans="1:8" s="21" customFormat="1" ht="11.25">
      <c r="A543" s="68"/>
      <c r="B543" s="68"/>
      <c r="C543" s="68"/>
      <c r="D543" s="68"/>
      <c r="E543" s="68"/>
      <c r="F543" s="68"/>
      <c r="G543" s="68"/>
      <c r="H543" s="68"/>
    </row>
    <row r="544" spans="1:8" s="21" customFormat="1" ht="11.25">
      <c r="A544" s="68"/>
      <c r="B544" s="68"/>
      <c r="C544" s="68"/>
      <c r="D544" s="68"/>
      <c r="E544" s="68"/>
      <c r="F544" s="68"/>
      <c r="G544" s="68"/>
      <c r="H544" s="68"/>
    </row>
    <row r="545" spans="1:8" s="21" customFormat="1" ht="11.25">
      <c r="A545" s="68"/>
      <c r="B545" s="68"/>
      <c r="C545" s="68"/>
      <c r="D545" s="68"/>
      <c r="E545" s="68"/>
      <c r="F545" s="68"/>
      <c r="G545" s="68"/>
      <c r="H545" s="68"/>
    </row>
    <row r="546" spans="1:8" s="21" customFormat="1" ht="11.25">
      <c r="A546" s="68"/>
      <c r="B546" s="68"/>
      <c r="C546" s="68"/>
      <c r="D546" s="68"/>
      <c r="E546" s="68"/>
      <c r="F546" s="68"/>
      <c r="G546" s="68"/>
      <c r="H546" s="68"/>
    </row>
    <row r="547" spans="1:8" s="21" customFormat="1" ht="11.25">
      <c r="A547" s="68"/>
      <c r="B547" s="68"/>
      <c r="C547" s="68"/>
      <c r="D547" s="68"/>
      <c r="E547" s="68"/>
      <c r="F547" s="68"/>
      <c r="G547" s="68"/>
      <c r="H547" s="68"/>
    </row>
    <row r="548" spans="1:8" s="21" customFormat="1" ht="11.25">
      <c r="A548" s="68"/>
      <c r="B548" s="68"/>
      <c r="C548" s="68"/>
      <c r="D548" s="68"/>
      <c r="E548" s="68"/>
      <c r="F548" s="68"/>
      <c r="G548" s="68"/>
      <c r="H548" s="68"/>
    </row>
    <row r="549" spans="1:8" s="21" customFormat="1" ht="11.25">
      <c r="A549" s="68"/>
      <c r="B549" s="68"/>
      <c r="C549" s="68"/>
      <c r="D549" s="68"/>
      <c r="E549" s="68"/>
      <c r="F549" s="68"/>
      <c r="G549" s="68"/>
      <c r="H549" s="68"/>
    </row>
    <row r="550" spans="1:8" s="21" customFormat="1" ht="11.25">
      <c r="A550" s="68"/>
      <c r="B550" s="68"/>
      <c r="C550" s="68"/>
      <c r="D550" s="68"/>
      <c r="E550" s="68"/>
      <c r="F550" s="68"/>
      <c r="G550" s="68"/>
      <c r="H550" s="68"/>
    </row>
    <row r="551" spans="1:8" s="21" customFormat="1" ht="11.25">
      <c r="A551" s="68"/>
      <c r="B551" s="68"/>
      <c r="C551" s="68"/>
      <c r="D551" s="68"/>
      <c r="E551" s="68"/>
      <c r="F551" s="68"/>
      <c r="G551" s="68"/>
      <c r="H551" s="68"/>
    </row>
    <row r="552" spans="1:8" s="21" customFormat="1" ht="11.25">
      <c r="A552" s="68"/>
      <c r="B552" s="68"/>
      <c r="C552" s="68"/>
      <c r="D552" s="68"/>
      <c r="E552" s="68"/>
      <c r="F552" s="68"/>
      <c r="G552" s="68"/>
      <c r="H552" s="68"/>
    </row>
    <row r="553" spans="1:8" s="21" customFormat="1" ht="11.25">
      <c r="A553" s="68"/>
      <c r="B553" s="68"/>
      <c r="C553" s="68"/>
      <c r="D553" s="68"/>
      <c r="E553" s="68"/>
      <c r="F553" s="68"/>
      <c r="G553" s="68"/>
      <c r="H553" s="68"/>
    </row>
    <row r="554" spans="1:8" s="21" customFormat="1" ht="11.25">
      <c r="A554" s="68"/>
      <c r="B554" s="68"/>
      <c r="C554" s="68"/>
      <c r="D554" s="68"/>
      <c r="E554" s="68"/>
      <c r="F554" s="68"/>
      <c r="G554" s="68"/>
      <c r="H554" s="68"/>
    </row>
    <row r="555" spans="1:8" s="21" customFormat="1" ht="11.25">
      <c r="A555" s="68"/>
      <c r="B555" s="68"/>
      <c r="C555" s="68"/>
      <c r="D555" s="68"/>
      <c r="E555" s="68"/>
      <c r="F555" s="68"/>
      <c r="G555" s="68"/>
      <c r="H555" s="68"/>
    </row>
    <row r="556" spans="1:8" s="21" customFormat="1" ht="11.25">
      <c r="A556" s="68"/>
      <c r="B556" s="68"/>
      <c r="C556" s="68"/>
      <c r="D556" s="68"/>
      <c r="E556" s="68"/>
      <c r="F556" s="68"/>
      <c r="G556" s="68"/>
      <c r="H556" s="68"/>
    </row>
    <row r="557" spans="1:8" s="21" customFormat="1" ht="11.25">
      <c r="A557" s="68"/>
      <c r="B557" s="68"/>
      <c r="C557" s="68"/>
      <c r="D557" s="68"/>
      <c r="E557" s="68"/>
      <c r="F557" s="68"/>
      <c r="G557" s="68"/>
      <c r="H557" s="68"/>
    </row>
    <row r="558" spans="1:8" s="21" customFormat="1" ht="11.25">
      <c r="A558" s="68"/>
      <c r="B558" s="68"/>
      <c r="C558" s="68"/>
      <c r="D558" s="68"/>
      <c r="E558" s="68"/>
      <c r="F558" s="68"/>
      <c r="G558" s="68"/>
      <c r="H558" s="68"/>
    </row>
    <row r="559" spans="1:8" s="21" customFormat="1" ht="11.25">
      <c r="A559" s="68"/>
      <c r="B559" s="68"/>
      <c r="C559" s="68"/>
      <c r="D559" s="68"/>
      <c r="E559" s="68"/>
      <c r="F559" s="68"/>
      <c r="G559" s="68"/>
      <c r="H559" s="68"/>
    </row>
    <row r="560" spans="1:8" s="21" customFormat="1" ht="11.25">
      <c r="A560" s="68"/>
      <c r="B560" s="68"/>
      <c r="C560" s="68"/>
      <c r="D560" s="68"/>
      <c r="E560" s="68"/>
      <c r="F560" s="68"/>
      <c r="G560" s="68"/>
      <c r="H560" s="68"/>
    </row>
    <row r="561" spans="1:8" s="21" customFormat="1" ht="11.25">
      <c r="A561" s="68"/>
      <c r="B561" s="68"/>
      <c r="C561" s="68"/>
      <c r="D561" s="68"/>
      <c r="E561" s="68"/>
      <c r="F561" s="68"/>
      <c r="G561" s="68"/>
      <c r="H561" s="68"/>
    </row>
    <row r="562" spans="1:8" s="21" customFormat="1" ht="11.25">
      <c r="A562" s="68"/>
      <c r="B562" s="68"/>
      <c r="C562" s="68"/>
      <c r="D562" s="68"/>
      <c r="E562" s="68"/>
      <c r="F562" s="68"/>
      <c r="G562" s="68"/>
      <c r="H562" s="68"/>
    </row>
    <row r="563" spans="1:8" s="21" customFormat="1" ht="11.25">
      <c r="A563" s="68"/>
      <c r="B563" s="68"/>
      <c r="C563" s="68"/>
      <c r="D563" s="68"/>
      <c r="E563" s="68"/>
      <c r="F563" s="68"/>
      <c r="G563" s="68"/>
      <c r="H563" s="68"/>
    </row>
    <row r="564" spans="1:8" s="21" customFormat="1" ht="11.25">
      <c r="A564" s="68"/>
      <c r="B564" s="68"/>
      <c r="C564" s="68"/>
      <c r="D564" s="68"/>
      <c r="E564" s="68"/>
      <c r="F564" s="68"/>
      <c r="G564" s="68"/>
      <c r="H564" s="68"/>
    </row>
    <row r="565" spans="1:8" s="21" customFormat="1" ht="11.25">
      <c r="A565" s="68"/>
      <c r="B565" s="68"/>
      <c r="C565" s="68"/>
      <c r="D565" s="68"/>
      <c r="E565" s="68"/>
      <c r="F565" s="68"/>
      <c r="G565" s="68"/>
      <c r="H565" s="68"/>
    </row>
    <row r="566" spans="1:8" s="21" customFormat="1" ht="11.25">
      <c r="A566" s="68"/>
      <c r="B566" s="68"/>
      <c r="C566" s="68"/>
      <c r="D566" s="68"/>
      <c r="E566" s="68"/>
      <c r="F566" s="68"/>
      <c r="G566" s="68"/>
      <c r="H566" s="68"/>
    </row>
    <row r="567" spans="1:8" s="21" customFormat="1" ht="11.25">
      <c r="A567" s="68"/>
      <c r="B567" s="68"/>
      <c r="C567" s="68"/>
      <c r="D567" s="68"/>
      <c r="E567" s="68"/>
      <c r="F567" s="68"/>
      <c r="G567" s="68"/>
      <c r="H567" s="68"/>
    </row>
    <row r="568" spans="1:8" s="21" customFormat="1" ht="11.25">
      <c r="A568" s="68"/>
      <c r="B568" s="68"/>
      <c r="C568" s="68"/>
      <c r="D568" s="68"/>
      <c r="E568" s="68"/>
      <c r="F568" s="68"/>
      <c r="G568" s="68"/>
      <c r="H568" s="68"/>
    </row>
    <row r="569" spans="1:8" s="21" customFormat="1" ht="11.25">
      <c r="A569" s="68"/>
      <c r="B569" s="68"/>
      <c r="C569" s="68"/>
      <c r="D569" s="68"/>
      <c r="E569" s="68"/>
      <c r="F569" s="68"/>
      <c r="G569" s="68"/>
      <c r="H569" s="68"/>
    </row>
    <row r="570" spans="1:8" s="21" customFormat="1" ht="11.25">
      <c r="A570" s="68"/>
      <c r="B570" s="68"/>
      <c r="C570" s="68"/>
      <c r="D570" s="68"/>
      <c r="E570" s="68"/>
      <c r="F570" s="68"/>
      <c r="G570" s="68"/>
      <c r="H570" s="68"/>
    </row>
    <row r="571" spans="1:8" s="21" customFormat="1" ht="11.25">
      <c r="A571" s="68"/>
      <c r="B571" s="68"/>
      <c r="C571" s="68"/>
      <c r="D571" s="68"/>
      <c r="E571" s="68"/>
      <c r="F571" s="68"/>
      <c r="G571" s="68"/>
      <c r="H571" s="68"/>
    </row>
    <row r="572" spans="1:8" s="21" customFormat="1" ht="11.25">
      <c r="A572" s="68"/>
      <c r="B572" s="68"/>
      <c r="C572" s="68"/>
      <c r="D572" s="68"/>
      <c r="E572" s="68"/>
      <c r="F572" s="68"/>
      <c r="G572" s="68"/>
      <c r="H572" s="68"/>
    </row>
    <row r="573" spans="1:8" s="21" customFormat="1" ht="11.25">
      <c r="A573" s="68"/>
      <c r="B573" s="68"/>
      <c r="C573" s="68"/>
      <c r="D573" s="68"/>
      <c r="E573" s="68"/>
      <c r="F573" s="68"/>
      <c r="G573" s="68"/>
      <c r="H573" s="68"/>
    </row>
    <row r="574" spans="1:8" s="21" customFormat="1" ht="11.25">
      <c r="A574" s="68"/>
      <c r="B574" s="68"/>
      <c r="C574" s="68"/>
      <c r="D574" s="68"/>
      <c r="E574" s="68"/>
      <c r="F574" s="68"/>
      <c r="G574" s="68"/>
      <c r="H574" s="68"/>
    </row>
    <row r="575" spans="1:8" s="21" customFormat="1" ht="11.25">
      <c r="A575" s="68"/>
      <c r="B575" s="68"/>
      <c r="C575" s="68"/>
      <c r="D575" s="68"/>
      <c r="E575" s="68"/>
      <c r="F575" s="68"/>
      <c r="G575" s="68"/>
      <c r="H575" s="68"/>
    </row>
    <row r="576" spans="1:8" s="21" customFormat="1" ht="11.25">
      <c r="A576" s="68"/>
      <c r="B576" s="68"/>
      <c r="C576" s="68"/>
      <c r="D576" s="68"/>
      <c r="E576" s="68"/>
      <c r="F576" s="68"/>
      <c r="G576" s="68"/>
      <c r="H576" s="68"/>
    </row>
    <row r="577" spans="1:8" s="21" customFormat="1" ht="11.25">
      <c r="A577" s="68"/>
      <c r="B577" s="68"/>
      <c r="C577" s="68"/>
      <c r="D577" s="68"/>
      <c r="E577" s="68"/>
      <c r="F577" s="68"/>
      <c r="G577" s="68"/>
      <c r="H577" s="68"/>
    </row>
    <row r="578" spans="1:8" s="21" customFormat="1" ht="11.25">
      <c r="A578" s="68"/>
      <c r="B578" s="68"/>
      <c r="C578" s="68"/>
      <c r="D578" s="68"/>
      <c r="E578" s="68"/>
      <c r="F578" s="68"/>
      <c r="G578" s="68"/>
      <c r="H578" s="68"/>
    </row>
    <row r="579" spans="1:8" s="21" customFormat="1" ht="11.25">
      <c r="A579" s="68"/>
      <c r="B579" s="68"/>
      <c r="C579" s="68"/>
      <c r="D579" s="68"/>
      <c r="E579" s="68"/>
      <c r="F579" s="68"/>
      <c r="G579" s="68"/>
      <c r="H579" s="68"/>
    </row>
    <row r="580" spans="1:8" s="21" customFormat="1" ht="11.25">
      <c r="A580" s="68"/>
      <c r="B580" s="68"/>
      <c r="C580" s="68"/>
      <c r="D580" s="68"/>
      <c r="E580" s="68"/>
      <c r="F580" s="68"/>
      <c r="G580" s="68"/>
      <c r="H580" s="68"/>
    </row>
    <row r="581" spans="1:8" s="21" customFormat="1" ht="11.25">
      <c r="A581" s="68"/>
      <c r="B581" s="68"/>
      <c r="C581" s="68"/>
      <c r="D581" s="68"/>
      <c r="E581" s="68"/>
      <c r="F581" s="68"/>
      <c r="G581" s="68"/>
      <c r="H581" s="68"/>
    </row>
    <row r="582" spans="1:8" s="21" customFormat="1" ht="11.25">
      <c r="A582" s="68"/>
      <c r="B582" s="68"/>
      <c r="C582" s="68"/>
      <c r="D582" s="68"/>
      <c r="E582" s="68"/>
      <c r="F582" s="68"/>
      <c r="G582" s="68"/>
      <c r="H582" s="68"/>
    </row>
    <row r="583" spans="1:8" s="21" customFormat="1" ht="11.25">
      <c r="A583" s="68"/>
      <c r="B583" s="68"/>
      <c r="C583" s="68"/>
      <c r="D583" s="68"/>
      <c r="E583" s="68"/>
      <c r="F583" s="68"/>
      <c r="G583" s="68"/>
      <c r="H583" s="68"/>
    </row>
    <row r="584" spans="1:8" s="21" customFormat="1" ht="11.25">
      <c r="A584" s="68"/>
      <c r="B584" s="68"/>
      <c r="C584" s="68"/>
      <c r="D584" s="68"/>
      <c r="E584" s="68"/>
      <c r="F584" s="68"/>
      <c r="G584" s="68"/>
      <c r="H584" s="68"/>
    </row>
    <row r="585" spans="1:8" s="21" customFormat="1" ht="11.25">
      <c r="A585" s="68"/>
      <c r="B585" s="68"/>
      <c r="C585" s="68"/>
      <c r="D585" s="68"/>
      <c r="E585" s="68"/>
      <c r="F585" s="68"/>
      <c r="G585" s="68"/>
      <c r="H585" s="68"/>
    </row>
    <row r="586" spans="1:8" s="21" customFormat="1" ht="11.25">
      <c r="A586" s="68"/>
      <c r="B586" s="68"/>
      <c r="C586" s="68"/>
      <c r="D586" s="68"/>
      <c r="E586" s="68"/>
      <c r="F586" s="68"/>
      <c r="G586" s="68"/>
      <c r="H586" s="68"/>
    </row>
    <row r="587" spans="1:8" s="21" customFormat="1" ht="11.25">
      <c r="A587" s="68"/>
      <c r="B587" s="68"/>
      <c r="C587" s="68"/>
      <c r="D587" s="68"/>
      <c r="E587" s="68"/>
      <c r="F587" s="68"/>
      <c r="G587" s="68"/>
      <c r="H587" s="68"/>
    </row>
    <row r="588" spans="1:8" s="21" customFormat="1" ht="11.25">
      <c r="A588" s="68"/>
      <c r="B588" s="68"/>
      <c r="C588" s="68"/>
      <c r="D588" s="68"/>
      <c r="E588" s="68"/>
      <c r="F588" s="68"/>
      <c r="G588" s="68"/>
      <c r="H588" s="68"/>
    </row>
    <row r="589" spans="1:8" s="21" customFormat="1" ht="11.25">
      <c r="A589" s="68"/>
      <c r="B589" s="68"/>
      <c r="C589" s="68"/>
      <c r="D589" s="68"/>
      <c r="E589" s="68"/>
      <c r="F589" s="68"/>
      <c r="G589" s="68"/>
      <c r="H589" s="68"/>
    </row>
    <row r="590" spans="1:8" s="21" customFormat="1" ht="11.25">
      <c r="A590" s="68"/>
      <c r="B590" s="68"/>
      <c r="C590" s="68"/>
      <c r="D590" s="68"/>
      <c r="E590" s="68"/>
      <c r="F590" s="68"/>
      <c r="G590" s="68"/>
      <c r="H590" s="68"/>
    </row>
    <row r="591" spans="1:8" s="21" customFormat="1" ht="11.25">
      <c r="A591" s="68"/>
      <c r="B591" s="68"/>
      <c r="C591" s="68"/>
      <c r="D591" s="68"/>
      <c r="E591" s="68"/>
      <c r="F591" s="68"/>
      <c r="G591" s="68"/>
      <c r="H591" s="68"/>
    </row>
    <row r="592" spans="1:8" s="21" customFormat="1" ht="11.25">
      <c r="A592" s="68"/>
      <c r="B592" s="68"/>
      <c r="C592" s="68"/>
      <c r="D592" s="68"/>
      <c r="E592" s="68"/>
      <c r="F592" s="68"/>
      <c r="G592" s="68"/>
      <c r="H592" s="68"/>
    </row>
    <row r="593" spans="1:8" s="21" customFormat="1" ht="11.25">
      <c r="A593" s="68"/>
      <c r="B593" s="68"/>
      <c r="C593" s="68"/>
      <c r="D593" s="68"/>
      <c r="E593" s="68"/>
      <c r="F593" s="68"/>
      <c r="G593" s="68"/>
      <c r="H593" s="68"/>
    </row>
    <row r="594" spans="1:8" s="21" customFormat="1" ht="11.25">
      <c r="A594" s="68"/>
      <c r="B594" s="68"/>
      <c r="C594" s="68"/>
      <c r="D594" s="68"/>
      <c r="E594" s="68"/>
      <c r="F594" s="68"/>
      <c r="G594" s="68"/>
      <c r="H594" s="68"/>
    </row>
    <row r="595" spans="1:8" s="21" customFormat="1" ht="11.25">
      <c r="A595" s="68"/>
      <c r="B595" s="68"/>
      <c r="C595" s="68"/>
      <c r="D595" s="68"/>
      <c r="E595" s="68"/>
      <c r="F595" s="68"/>
      <c r="G595" s="68"/>
      <c r="H595" s="68"/>
    </row>
    <row r="596" spans="1:8" s="21" customFormat="1" ht="11.25">
      <c r="A596" s="68"/>
      <c r="B596" s="68"/>
      <c r="C596" s="68"/>
      <c r="D596" s="68"/>
      <c r="E596" s="68"/>
      <c r="F596" s="68"/>
      <c r="G596" s="68"/>
      <c r="H596" s="68"/>
    </row>
    <row r="597" spans="1:8" s="21" customFormat="1" ht="11.25">
      <c r="A597" s="68"/>
      <c r="B597" s="68"/>
      <c r="C597" s="68"/>
      <c r="D597" s="68"/>
      <c r="E597" s="68"/>
      <c r="F597" s="68"/>
      <c r="G597" s="68"/>
      <c r="H597" s="68"/>
    </row>
    <row r="598" spans="1:8" s="21" customFormat="1" ht="11.25">
      <c r="A598" s="68"/>
      <c r="B598" s="68"/>
      <c r="C598" s="68"/>
      <c r="D598" s="68"/>
      <c r="E598" s="68"/>
      <c r="F598" s="68"/>
      <c r="G598" s="68"/>
      <c r="H598" s="68"/>
    </row>
    <row r="599" spans="1:8" s="21" customFormat="1" ht="11.25">
      <c r="A599" s="68"/>
      <c r="B599" s="68"/>
      <c r="C599" s="68"/>
      <c r="D599" s="68"/>
      <c r="E599" s="68"/>
      <c r="F599" s="68"/>
      <c r="G599" s="68"/>
      <c r="H599" s="68"/>
    </row>
    <row r="600" spans="1:8" s="21" customFormat="1" ht="11.25">
      <c r="A600" s="68"/>
      <c r="B600" s="68"/>
      <c r="C600" s="68"/>
      <c r="D600" s="68"/>
      <c r="E600" s="68"/>
      <c r="F600" s="68"/>
      <c r="G600" s="68"/>
      <c r="H600" s="68"/>
    </row>
    <row r="601" spans="1:8" s="21" customFormat="1" ht="11.25">
      <c r="A601" s="68"/>
      <c r="B601" s="68"/>
      <c r="C601" s="68"/>
      <c r="D601" s="68"/>
      <c r="E601" s="68"/>
      <c r="F601" s="68"/>
      <c r="G601" s="68"/>
      <c r="H601" s="68"/>
    </row>
    <row r="602" spans="1:8" s="21" customFormat="1" ht="11.25">
      <c r="A602" s="68"/>
      <c r="B602" s="68"/>
      <c r="C602" s="68"/>
      <c r="D602" s="68"/>
      <c r="E602" s="68"/>
      <c r="F602" s="68"/>
      <c r="G602" s="68"/>
      <c r="H602" s="68"/>
    </row>
    <row r="603" spans="1:8" s="21" customFormat="1" ht="11.25">
      <c r="A603" s="68"/>
      <c r="B603" s="68"/>
      <c r="C603" s="68"/>
      <c r="D603" s="68"/>
      <c r="E603" s="68"/>
      <c r="F603" s="68"/>
      <c r="G603" s="68"/>
      <c r="H603" s="68"/>
    </row>
    <row r="604" spans="1:8" s="21" customFormat="1" ht="11.25">
      <c r="A604" s="68"/>
      <c r="B604" s="68"/>
      <c r="C604" s="68"/>
      <c r="D604" s="68"/>
      <c r="E604" s="68"/>
      <c r="F604" s="68"/>
      <c r="G604" s="68"/>
      <c r="H604" s="68"/>
    </row>
    <row r="605" spans="1:8" s="21" customFormat="1" ht="11.25">
      <c r="A605" s="68"/>
      <c r="B605" s="68"/>
      <c r="C605" s="68"/>
      <c r="D605" s="68"/>
      <c r="E605" s="68"/>
      <c r="F605" s="68"/>
      <c r="G605" s="68"/>
      <c r="H605" s="68"/>
    </row>
    <row r="606" spans="1:8" s="21" customFormat="1" ht="11.25">
      <c r="A606" s="68"/>
      <c r="B606" s="68"/>
      <c r="C606" s="68"/>
      <c r="D606" s="68"/>
      <c r="E606" s="68"/>
      <c r="F606" s="68"/>
      <c r="G606" s="68"/>
      <c r="H606" s="68"/>
    </row>
    <row r="607" spans="1:8" s="21" customFormat="1" ht="11.25">
      <c r="A607" s="68"/>
      <c r="B607" s="68"/>
      <c r="C607" s="68"/>
      <c r="D607" s="68"/>
      <c r="E607" s="68"/>
      <c r="F607" s="68"/>
      <c r="G607" s="68"/>
      <c r="H607" s="68"/>
    </row>
    <row r="608" spans="1:8" s="21" customFormat="1" ht="11.25">
      <c r="A608" s="68"/>
      <c r="B608" s="68"/>
      <c r="C608" s="68"/>
      <c r="D608" s="68"/>
      <c r="E608" s="68"/>
      <c r="F608" s="68"/>
      <c r="G608" s="68"/>
      <c r="H608" s="68"/>
    </row>
    <row r="609" spans="1:8" s="21" customFormat="1" ht="11.25">
      <c r="A609" s="68"/>
      <c r="B609" s="68"/>
      <c r="C609" s="68"/>
      <c r="D609" s="68"/>
      <c r="E609" s="68"/>
      <c r="F609" s="68"/>
      <c r="G609" s="68"/>
      <c r="H609" s="68"/>
    </row>
    <row r="610" spans="1:8" s="21" customFormat="1" ht="11.25">
      <c r="A610" s="68"/>
      <c r="B610" s="68"/>
      <c r="C610" s="68"/>
      <c r="D610" s="68"/>
      <c r="E610" s="68"/>
      <c r="F610" s="68"/>
      <c r="G610" s="68"/>
      <c r="H610" s="68"/>
    </row>
    <row r="611" spans="1:8" s="21" customFormat="1" ht="11.25">
      <c r="A611" s="68"/>
      <c r="B611" s="68"/>
      <c r="C611" s="68"/>
      <c r="D611" s="68"/>
      <c r="E611" s="68"/>
      <c r="F611" s="68"/>
      <c r="G611" s="68"/>
      <c r="H611" s="68"/>
    </row>
    <row r="612" spans="1:8" s="21" customFormat="1" ht="11.25">
      <c r="A612" s="68"/>
      <c r="B612" s="68"/>
      <c r="C612" s="68"/>
      <c r="D612" s="68"/>
      <c r="E612" s="68"/>
      <c r="F612" s="68"/>
      <c r="G612" s="68"/>
      <c r="H612" s="68"/>
    </row>
    <row r="613" spans="1:8" s="21" customFormat="1" ht="11.25">
      <c r="A613" s="68"/>
      <c r="B613" s="68"/>
      <c r="C613" s="68"/>
      <c r="D613" s="68"/>
      <c r="E613" s="68"/>
      <c r="F613" s="68"/>
      <c r="G613" s="68"/>
      <c r="H613" s="68"/>
    </row>
    <row r="614" spans="1:8" s="21" customFormat="1" ht="11.25">
      <c r="A614" s="68"/>
      <c r="B614" s="68"/>
      <c r="C614" s="68"/>
      <c r="D614" s="68"/>
      <c r="E614" s="68"/>
      <c r="F614" s="68"/>
      <c r="G614" s="68"/>
      <c r="H614" s="68"/>
    </row>
    <row r="615" spans="1:8" s="21" customFormat="1" ht="11.25">
      <c r="A615" s="68"/>
      <c r="B615" s="68"/>
      <c r="C615" s="68"/>
      <c r="D615" s="68"/>
      <c r="E615" s="68"/>
      <c r="F615" s="68"/>
      <c r="G615" s="68"/>
      <c r="H615" s="68"/>
    </row>
    <row r="616" spans="1:8" s="21" customFormat="1" ht="11.25">
      <c r="A616" s="68"/>
      <c r="B616" s="68"/>
      <c r="C616" s="68"/>
      <c r="D616" s="68"/>
      <c r="E616" s="68"/>
      <c r="F616" s="68"/>
      <c r="G616" s="68"/>
      <c r="H616" s="68"/>
    </row>
    <row r="617" spans="1:8" s="21" customFormat="1" ht="11.25">
      <c r="A617" s="68"/>
      <c r="B617" s="68"/>
      <c r="C617" s="68"/>
      <c r="D617" s="68"/>
      <c r="E617" s="68"/>
      <c r="F617" s="68"/>
      <c r="G617" s="68"/>
      <c r="H617" s="68"/>
    </row>
    <row r="618" spans="1:8" s="21" customFormat="1" ht="11.25">
      <c r="A618" s="68"/>
      <c r="B618" s="68"/>
      <c r="C618" s="68"/>
      <c r="D618" s="68"/>
      <c r="E618" s="68"/>
      <c r="F618" s="68"/>
      <c r="G618" s="68"/>
      <c r="H618" s="68"/>
    </row>
    <row r="619" spans="1:8" s="21" customFormat="1" ht="11.25">
      <c r="A619" s="68"/>
      <c r="B619" s="68"/>
      <c r="C619" s="68"/>
      <c r="D619" s="68"/>
      <c r="E619" s="68"/>
      <c r="F619" s="68"/>
      <c r="G619" s="68"/>
      <c r="H619" s="68"/>
    </row>
    <row r="620" spans="1:8" s="21" customFormat="1" ht="11.25">
      <c r="A620" s="68"/>
      <c r="B620" s="68"/>
      <c r="C620" s="68"/>
      <c r="D620" s="68"/>
      <c r="E620" s="68"/>
      <c r="F620" s="68"/>
      <c r="G620" s="68"/>
      <c r="H620" s="68"/>
    </row>
    <row r="621" spans="1:8" s="21" customFormat="1" ht="11.25">
      <c r="A621" s="68"/>
      <c r="B621" s="68"/>
      <c r="C621" s="68"/>
      <c r="D621" s="68"/>
      <c r="E621" s="68"/>
      <c r="F621" s="68"/>
      <c r="G621" s="68"/>
      <c r="H621" s="68"/>
    </row>
    <row r="622" spans="1:8" s="21" customFormat="1" ht="11.25">
      <c r="A622" s="68"/>
      <c r="B622" s="68"/>
      <c r="C622" s="68"/>
      <c r="D622" s="68"/>
      <c r="E622" s="68"/>
      <c r="F622" s="68"/>
      <c r="G622" s="68"/>
      <c r="H622" s="68"/>
    </row>
    <row r="623" spans="1:8" s="21" customFormat="1" ht="11.25">
      <c r="A623" s="68"/>
      <c r="B623" s="68"/>
      <c r="C623" s="68"/>
      <c r="D623" s="68"/>
      <c r="E623" s="68"/>
      <c r="F623" s="68"/>
      <c r="G623" s="68"/>
      <c r="H623" s="68"/>
    </row>
    <row r="624" spans="1:8" s="21" customFormat="1" ht="11.25">
      <c r="A624" s="68"/>
      <c r="B624" s="68"/>
      <c r="C624" s="68"/>
      <c r="D624" s="68"/>
      <c r="E624" s="68"/>
      <c r="F624" s="68"/>
      <c r="G624" s="68"/>
      <c r="H624" s="68"/>
    </row>
    <row r="625" spans="1:8" s="21" customFormat="1" ht="11.25">
      <c r="A625" s="68"/>
      <c r="B625" s="68"/>
      <c r="C625" s="68"/>
      <c r="D625" s="68"/>
      <c r="E625" s="68"/>
      <c r="F625" s="68"/>
      <c r="G625" s="68"/>
      <c r="H625" s="68"/>
    </row>
    <row r="626" spans="1:8" s="21" customFormat="1" ht="11.25">
      <c r="A626" s="68"/>
      <c r="B626" s="68"/>
      <c r="C626" s="68"/>
      <c r="D626" s="68"/>
      <c r="E626" s="68"/>
      <c r="F626" s="68"/>
      <c r="G626" s="68"/>
      <c r="H626" s="68"/>
    </row>
    <row r="627" spans="1:8" s="21" customFormat="1" ht="11.25">
      <c r="A627" s="68"/>
      <c r="B627" s="68"/>
      <c r="C627" s="68"/>
      <c r="D627" s="68"/>
      <c r="E627" s="68"/>
      <c r="F627" s="68"/>
      <c r="G627" s="68"/>
      <c r="H627" s="68"/>
    </row>
    <row r="628" spans="1:8" s="21" customFormat="1" ht="11.25">
      <c r="A628" s="68"/>
      <c r="B628" s="68"/>
      <c r="C628" s="68"/>
      <c r="D628" s="68"/>
      <c r="E628" s="68"/>
      <c r="F628" s="68"/>
      <c r="G628" s="68"/>
      <c r="H628" s="68"/>
    </row>
    <row r="629" spans="1:8" s="21" customFormat="1" ht="11.25">
      <c r="A629" s="68"/>
      <c r="B629" s="68"/>
      <c r="C629" s="68"/>
      <c r="D629" s="68"/>
      <c r="E629" s="68"/>
      <c r="F629" s="68"/>
      <c r="G629" s="68"/>
      <c r="H629" s="68"/>
    </row>
    <row r="630" spans="1:8" s="21" customFormat="1" ht="11.25">
      <c r="A630" s="68"/>
      <c r="B630" s="68"/>
      <c r="C630" s="68"/>
      <c r="D630" s="68"/>
      <c r="E630" s="68"/>
      <c r="F630" s="68"/>
      <c r="G630" s="68"/>
      <c r="H630" s="68"/>
    </row>
    <row r="631" spans="1:8" s="21" customFormat="1" ht="11.25">
      <c r="A631" s="68"/>
      <c r="B631" s="68"/>
      <c r="C631" s="68"/>
      <c r="D631" s="68"/>
      <c r="E631" s="68"/>
      <c r="F631" s="68"/>
      <c r="G631" s="68"/>
      <c r="H631" s="68"/>
    </row>
    <row r="632" spans="1:8" s="21" customFormat="1" ht="11.25">
      <c r="A632" s="68"/>
      <c r="B632" s="68"/>
      <c r="C632" s="68"/>
      <c r="D632" s="68"/>
      <c r="E632" s="68"/>
      <c r="F632" s="68"/>
      <c r="G632" s="68"/>
      <c r="H632" s="68"/>
    </row>
    <row r="633" spans="1:8" s="21" customFormat="1" ht="11.25">
      <c r="A633" s="68"/>
      <c r="B633" s="68"/>
      <c r="C633" s="68"/>
      <c r="D633" s="68"/>
      <c r="E633" s="68"/>
      <c r="F633" s="68"/>
      <c r="G633" s="68"/>
      <c r="H633" s="68"/>
    </row>
    <row r="634" spans="1:8" s="21" customFormat="1" ht="11.25">
      <c r="A634" s="68"/>
      <c r="B634" s="68"/>
      <c r="C634" s="68"/>
      <c r="D634" s="68"/>
      <c r="E634" s="68"/>
      <c r="F634" s="68"/>
      <c r="G634" s="68"/>
      <c r="H634" s="68"/>
    </row>
    <row r="635" spans="1:8" s="21" customFormat="1" ht="11.25">
      <c r="A635" s="68"/>
      <c r="B635" s="68"/>
      <c r="C635" s="68"/>
      <c r="D635" s="68"/>
      <c r="E635" s="68"/>
      <c r="F635" s="68"/>
      <c r="G635" s="68"/>
      <c r="H635" s="68"/>
    </row>
    <row r="636" spans="1:8" s="21" customFormat="1" ht="11.25">
      <c r="A636" s="68"/>
      <c r="B636" s="68"/>
      <c r="C636" s="68"/>
      <c r="D636" s="68"/>
      <c r="E636" s="68"/>
      <c r="F636" s="68"/>
      <c r="G636" s="68"/>
      <c r="H636" s="68"/>
    </row>
    <row r="637" spans="1:8" s="21" customFormat="1" ht="11.25">
      <c r="A637" s="68"/>
      <c r="B637" s="68"/>
      <c r="C637" s="68"/>
      <c r="D637" s="68"/>
      <c r="E637" s="68"/>
      <c r="F637" s="68"/>
      <c r="G637" s="68"/>
      <c r="H637" s="68"/>
    </row>
    <row r="638" spans="1:8" s="21" customFormat="1" ht="11.25">
      <c r="A638" s="68"/>
      <c r="B638" s="68"/>
      <c r="C638" s="68"/>
      <c r="D638" s="68"/>
      <c r="E638" s="68"/>
      <c r="F638" s="68"/>
      <c r="G638" s="68"/>
      <c r="H638" s="68"/>
    </row>
    <row r="639" spans="1:8" s="21" customFormat="1" ht="11.25">
      <c r="A639" s="68"/>
      <c r="B639" s="68"/>
      <c r="C639" s="68"/>
      <c r="D639" s="68"/>
      <c r="E639" s="68"/>
      <c r="F639" s="68"/>
      <c r="G639" s="68"/>
      <c r="H639" s="68"/>
    </row>
    <row r="640" spans="1:8" s="21" customFormat="1" ht="11.25">
      <c r="A640" s="68"/>
      <c r="B640" s="68"/>
      <c r="C640" s="68"/>
      <c r="D640" s="68"/>
      <c r="E640" s="68"/>
      <c r="F640" s="68"/>
      <c r="G640" s="68"/>
      <c r="H640" s="68"/>
    </row>
    <row r="641" spans="1:8" s="21" customFormat="1" ht="11.25">
      <c r="A641" s="68"/>
      <c r="B641" s="68"/>
      <c r="C641" s="68"/>
      <c r="D641" s="68"/>
      <c r="E641" s="68"/>
      <c r="F641" s="68"/>
      <c r="G641" s="68"/>
      <c r="H641" s="68"/>
    </row>
    <row r="642" spans="1:8" s="21" customFormat="1" ht="11.25">
      <c r="A642" s="68"/>
      <c r="B642" s="68"/>
      <c r="C642" s="68"/>
      <c r="D642" s="68"/>
      <c r="E642" s="68"/>
      <c r="F642" s="68"/>
      <c r="G642" s="68"/>
      <c r="H642" s="68"/>
    </row>
    <row r="643" spans="1:8" s="21" customFormat="1" ht="11.25">
      <c r="A643" s="68"/>
      <c r="B643" s="68"/>
      <c r="C643" s="68"/>
      <c r="D643" s="68"/>
      <c r="E643" s="68"/>
      <c r="F643" s="68"/>
      <c r="G643" s="68"/>
      <c r="H643" s="68"/>
    </row>
    <row r="644" spans="1:8" s="21" customFormat="1" ht="11.25">
      <c r="A644" s="68"/>
      <c r="B644" s="68"/>
      <c r="C644" s="68"/>
      <c r="D644" s="68"/>
      <c r="E644" s="68"/>
      <c r="F644" s="68"/>
      <c r="G644" s="68"/>
      <c r="H644" s="68"/>
    </row>
    <row r="645" spans="1:8" s="21" customFormat="1" ht="11.25">
      <c r="A645" s="68"/>
      <c r="B645" s="68"/>
      <c r="C645" s="68"/>
      <c r="D645" s="68"/>
      <c r="E645" s="68"/>
      <c r="F645" s="68"/>
      <c r="G645" s="68"/>
      <c r="H645" s="68"/>
    </row>
    <row r="646" spans="1:8" s="21" customFormat="1" ht="11.25">
      <c r="A646" s="68"/>
      <c r="B646" s="68"/>
      <c r="C646" s="68"/>
      <c r="D646" s="68"/>
      <c r="E646" s="68"/>
      <c r="F646" s="68"/>
      <c r="G646" s="68"/>
      <c r="H646" s="68"/>
    </row>
    <row r="647" spans="1:8" s="21" customFormat="1" ht="11.25">
      <c r="A647" s="68"/>
      <c r="B647" s="68"/>
      <c r="C647" s="68"/>
      <c r="D647" s="68"/>
      <c r="E647" s="68"/>
      <c r="F647" s="68"/>
      <c r="G647" s="68"/>
      <c r="H647" s="68"/>
    </row>
    <row r="648" spans="1:8" s="21" customFormat="1" ht="11.25">
      <c r="A648" s="68"/>
      <c r="B648" s="68"/>
      <c r="C648" s="68"/>
      <c r="D648" s="68"/>
      <c r="E648" s="68"/>
      <c r="F648" s="68"/>
      <c r="G648" s="68"/>
      <c r="H648" s="68"/>
    </row>
    <row r="649" spans="1:8" s="21" customFormat="1" ht="11.25">
      <c r="A649" s="68"/>
      <c r="B649" s="68"/>
      <c r="C649" s="68"/>
      <c r="D649" s="68"/>
      <c r="E649" s="68"/>
      <c r="F649" s="68"/>
      <c r="G649" s="68"/>
      <c r="H649" s="68"/>
    </row>
    <row r="650" spans="1:8" s="21" customFormat="1" ht="11.25">
      <c r="A650" s="68"/>
      <c r="B650" s="68"/>
      <c r="C650" s="68"/>
      <c r="D650" s="68"/>
      <c r="E650" s="68"/>
      <c r="F650" s="68"/>
      <c r="G650" s="68"/>
      <c r="H650" s="68"/>
    </row>
    <row r="651" spans="1:8" s="21" customFormat="1" ht="11.25">
      <c r="A651" s="68"/>
      <c r="B651" s="68"/>
      <c r="C651" s="68"/>
      <c r="D651" s="68"/>
      <c r="E651" s="68"/>
      <c r="F651" s="68"/>
      <c r="G651" s="68"/>
      <c r="H651" s="68"/>
    </row>
    <row r="652" spans="1:8" s="21" customFormat="1" ht="11.25">
      <c r="A652" s="68"/>
      <c r="B652" s="68"/>
      <c r="C652" s="68"/>
      <c r="D652" s="68"/>
      <c r="E652" s="68"/>
      <c r="F652" s="68"/>
      <c r="G652" s="68"/>
      <c r="H652" s="68"/>
    </row>
    <row r="653" spans="1:8" s="21" customFormat="1" ht="11.25">
      <c r="A653" s="68"/>
      <c r="B653" s="68"/>
      <c r="C653" s="68"/>
      <c r="D653" s="68"/>
      <c r="E653" s="68"/>
      <c r="F653" s="68"/>
      <c r="G653" s="68"/>
      <c r="H653" s="68"/>
    </row>
    <row r="654" spans="1:8" s="21" customFormat="1" ht="11.25">
      <c r="A654" s="68"/>
      <c r="B654" s="68"/>
      <c r="C654" s="68"/>
      <c r="D654" s="68"/>
      <c r="E654" s="68"/>
      <c r="F654" s="68"/>
      <c r="G654" s="68"/>
      <c r="H654" s="68"/>
    </row>
    <row r="655" spans="1:8" s="21" customFormat="1" ht="11.25">
      <c r="A655" s="68"/>
      <c r="B655" s="68"/>
      <c r="C655" s="68"/>
      <c r="D655" s="68"/>
      <c r="E655" s="68"/>
      <c r="F655" s="68"/>
      <c r="G655" s="68"/>
      <c r="H655" s="68"/>
    </row>
    <row r="656" spans="1:8" s="21" customFormat="1" ht="11.25">
      <c r="A656" s="68"/>
      <c r="B656" s="68"/>
      <c r="C656" s="68"/>
      <c r="D656" s="68"/>
      <c r="E656" s="68"/>
      <c r="F656" s="68"/>
      <c r="G656" s="68"/>
      <c r="H656" s="68"/>
    </row>
    <row r="657" spans="1:8" s="21" customFormat="1" ht="11.25">
      <c r="A657" s="68"/>
      <c r="B657" s="68"/>
      <c r="C657" s="68"/>
      <c r="D657" s="68"/>
      <c r="E657" s="68"/>
      <c r="F657" s="68"/>
      <c r="G657" s="68"/>
      <c r="H657" s="68"/>
    </row>
    <row r="658" spans="1:8" s="21" customFormat="1" ht="11.25">
      <c r="A658" s="68"/>
      <c r="B658" s="68"/>
      <c r="C658" s="68"/>
      <c r="D658" s="68"/>
      <c r="E658" s="68"/>
      <c r="F658" s="68"/>
      <c r="G658" s="68"/>
      <c r="H658" s="68"/>
    </row>
    <row r="659" spans="1:8" s="21" customFormat="1" ht="11.25">
      <c r="A659" s="68"/>
      <c r="B659" s="68"/>
      <c r="C659" s="68"/>
      <c r="D659" s="68"/>
      <c r="E659" s="68"/>
      <c r="F659" s="68"/>
      <c r="G659" s="68"/>
      <c r="H659" s="68"/>
    </row>
    <row r="660" spans="1:8" s="21" customFormat="1" ht="11.25">
      <c r="A660" s="68"/>
      <c r="B660" s="68"/>
      <c r="C660" s="68"/>
      <c r="D660" s="68"/>
      <c r="E660" s="68"/>
      <c r="F660" s="68"/>
      <c r="G660" s="68"/>
      <c r="H660" s="68"/>
    </row>
    <row r="661" spans="1:8" s="21" customFormat="1" ht="11.25">
      <c r="A661" s="68"/>
      <c r="B661" s="68"/>
      <c r="C661" s="68"/>
      <c r="D661" s="68"/>
      <c r="E661" s="68"/>
      <c r="F661" s="68"/>
      <c r="G661" s="68"/>
      <c r="H661" s="68"/>
    </row>
    <row r="662" spans="1:8" s="21" customFormat="1" ht="11.25">
      <c r="A662" s="68"/>
      <c r="B662" s="68"/>
      <c r="C662" s="68"/>
      <c r="D662" s="68"/>
      <c r="E662" s="68"/>
      <c r="F662" s="68"/>
      <c r="G662" s="68"/>
      <c r="H662" s="68"/>
    </row>
    <row r="663" spans="1:8" s="21" customFormat="1" ht="11.25">
      <c r="A663" s="68"/>
      <c r="B663" s="68"/>
      <c r="C663" s="68"/>
      <c r="D663" s="68"/>
      <c r="E663" s="68"/>
      <c r="F663" s="68"/>
      <c r="G663" s="68"/>
      <c r="H663" s="68"/>
    </row>
    <row r="664" spans="1:8" s="21" customFormat="1" ht="11.25">
      <c r="A664" s="68"/>
      <c r="B664" s="68"/>
      <c r="C664" s="68"/>
      <c r="D664" s="68"/>
      <c r="E664" s="68"/>
      <c r="F664" s="68"/>
      <c r="G664" s="68"/>
      <c r="H664" s="68"/>
    </row>
    <row r="665" spans="1:8" s="21" customFormat="1" ht="11.25">
      <c r="A665" s="68"/>
      <c r="B665" s="68"/>
      <c r="C665" s="68"/>
      <c r="D665" s="68"/>
      <c r="E665" s="68"/>
      <c r="F665" s="68"/>
      <c r="G665" s="68"/>
      <c r="H665" s="68"/>
    </row>
    <row r="666" spans="1:8" s="21" customFormat="1" ht="11.25">
      <c r="A666" s="68"/>
      <c r="B666" s="68"/>
      <c r="C666" s="68"/>
      <c r="D666" s="68"/>
      <c r="E666" s="68"/>
      <c r="F666" s="68"/>
      <c r="G666" s="68"/>
      <c r="H666" s="68"/>
    </row>
    <row r="667" spans="1:8" s="21" customFormat="1" ht="11.25">
      <c r="A667" s="68"/>
      <c r="B667" s="68"/>
      <c r="C667" s="68"/>
      <c r="D667" s="68"/>
      <c r="E667" s="68"/>
      <c r="F667" s="68"/>
      <c r="G667" s="68"/>
      <c r="H667" s="68"/>
    </row>
    <row r="668" spans="1:8" s="21" customFormat="1" ht="11.25">
      <c r="A668" s="68"/>
      <c r="B668" s="68"/>
      <c r="C668" s="68"/>
      <c r="D668" s="68"/>
      <c r="E668" s="68"/>
      <c r="F668" s="68"/>
      <c r="G668" s="68"/>
      <c r="H668" s="68"/>
    </row>
    <row r="669" spans="1:8" s="21" customFormat="1" ht="11.25">
      <c r="A669" s="68"/>
      <c r="B669" s="68"/>
      <c r="C669" s="68"/>
      <c r="D669" s="68"/>
      <c r="E669" s="68"/>
      <c r="F669" s="68"/>
      <c r="G669" s="68"/>
      <c r="H669" s="68"/>
    </row>
    <row r="670" spans="1:8" s="21" customFormat="1" ht="11.25">
      <c r="A670" s="68"/>
      <c r="B670" s="68"/>
      <c r="C670" s="68"/>
      <c r="D670" s="68"/>
      <c r="E670" s="68"/>
      <c r="F670" s="68"/>
      <c r="G670" s="68"/>
      <c r="H670" s="68"/>
    </row>
    <row r="671" spans="1:8" s="21" customFormat="1" ht="11.25">
      <c r="A671" s="68"/>
      <c r="B671" s="68"/>
      <c r="C671" s="68"/>
      <c r="D671" s="68"/>
      <c r="E671" s="68"/>
      <c r="F671" s="68"/>
      <c r="G671" s="68"/>
      <c r="H671" s="68"/>
    </row>
    <row r="672" spans="1:8" s="21" customFormat="1" ht="11.25">
      <c r="A672" s="68"/>
      <c r="B672" s="68"/>
      <c r="C672" s="68"/>
      <c r="D672" s="68"/>
      <c r="E672" s="68"/>
      <c r="F672" s="68"/>
      <c r="G672" s="68"/>
      <c r="H672" s="68"/>
    </row>
    <row r="673" spans="1:8" s="21" customFormat="1" ht="11.25">
      <c r="A673" s="68"/>
      <c r="B673" s="68"/>
      <c r="C673" s="68"/>
      <c r="D673" s="68"/>
      <c r="E673" s="68"/>
      <c r="F673" s="68"/>
      <c r="G673" s="68"/>
      <c r="H673" s="68"/>
    </row>
    <row r="674" spans="1:8" s="21" customFormat="1" ht="11.25">
      <c r="A674" s="68"/>
      <c r="B674" s="68"/>
      <c r="C674" s="68"/>
      <c r="D674" s="68"/>
      <c r="E674" s="68"/>
      <c r="F674" s="68"/>
      <c r="G674" s="68"/>
      <c r="H674" s="68"/>
    </row>
    <row r="675" spans="1:8" s="21" customFormat="1" ht="11.25">
      <c r="A675" s="68"/>
      <c r="B675" s="68"/>
      <c r="C675" s="68"/>
      <c r="D675" s="68"/>
      <c r="E675" s="68"/>
      <c r="F675" s="68"/>
      <c r="G675" s="68"/>
      <c r="H675" s="68"/>
    </row>
    <row r="676" spans="1:8" s="21" customFormat="1" ht="11.25">
      <c r="A676" s="68"/>
      <c r="B676" s="68"/>
      <c r="C676" s="68"/>
      <c r="D676" s="68"/>
      <c r="E676" s="68"/>
      <c r="F676" s="68"/>
      <c r="G676" s="68"/>
      <c r="H676" s="68"/>
    </row>
    <row r="677" spans="1:8" s="21" customFormat="1" ht="11.25">
      <c r="A677" s="68"/>
      <c r="B677" s="68"/>
      <c r="C677" s="68"/>
      <c r="D677" s="68"/>
      <c r="E677" s="68"/>
      <c r="F677" s="68"/>
      <c r="G677" s="68"/>
      <c r="H677" s="68"/>
    </row>
    <row r="678" spans="1:8" s="21" customFormat="1" ht="11.25">
      <c r="A678" s="68"/>
      <c r="B678" s="68"/>
      <c r="C678" s="68"/>
      <c r="D678" s="68"/>
      <c r="E678" s="68"/>
      <c r="F678" s="68"/>
      <c r="G678" s="68"/>
      <c r="H678" s="68"/>
    </row>
    <row r="679" spans="1:8" s="21" customFormat="1" ht="11.25">
      <c r="A679" s="68"/>
      <c r="B679" s="68"/>
      <c r="C679" s="68"/>
      <c r="D679" s="68"/>
      <c r="E679" s="68"/>
      <c r="F679" s="68"/>
      <c r="G679" s="68"/>
      <c r="H679" s="68"/>
    </row>
    <row r="680" spans="1:8" s="21" customFormat="1" ht="11.25">
      <c r="A680" s="68"/>
      <c r="B680" s="68"/>
      <c r="C680" s="68"/>
      <c r="D680" s="68"/>
      <c r="E680" s="68"/>
      <c r="F680" s="68"/>
      <c r="G680" s="68"/>
      <c r="H680" s="68"/>
    </row>
    <row r="681" spans="1:8" s="21" customFormat="1" ht="11.25">
      <c r="A681" s="68"/>
      <c r="B681" s="68"/>
      <c r="C681" s="68"/>
      <c r="D681" s="68"/>
      <c r="E681" s="68"/>
      <c r="F681" s="68"/>
      <c r="G681" s="68"/>
      <c r="H681" s="68"/>
    </row>
    <row r="682" spans="1:8" s="21" customFormat="1" ht="11.25">
      <c r="A682" s="68"/>
      <c r="B682" s="68"/>
      <c r="C682" s="68"/>
      <c r="D682" s="68"/>
      <c r="E682" s="68"/>
      <c r="F682" s="68"/>
      <c r="G682" s="68"/>
      <c r="H682" s="68"/>
    </row>
    <row r="683" spans="1:8" s="21" customFormat="1" ht="11.25">
      <c r="A683" s="68"/>
      <c r="B683" s="68"/>
      <c r="C683" s="68"/>
      <c r="D683" s="68"/>
      <c r="E683" s="68"/>
      <c r="F683" s="68"/>
      <c r="G683" s="68"/>
      <c r="H683" s="68"/>
    </row>
    <row r="684" spans="1:8" s="21" customFormat="1" ht="11.25">
      <c r="A684" s="68"/>
      <c r="B684" s="68"/>
      <c r="C684" s="68"/>
      <c r="D684" s="68"/>
      <c r="E684" s="68"/>
      <c r="F684" s="68"/>
      <c r="G684" s="68"/>
      <c r="H684" s="68"/>
    </row>
    <row r="685" spans="1:8" s="21" customFormat="1" ht="11.25">
      <c r="A685" s="68"/>
      <c r="B685" s="68"/>
      <c r="C685" s="68"/>
      <c r="D685" s="68"/>
      <c r="E685" s="68"/>
      <c r="F685" s="68"/>
      <c r="G685" s="68"/>
      <c r="H685" s="68"/>
    </row>
    <row r="686" spans="1:8" s="21" customFormat="1" ht="11.25">
      <c r="A686" s="68"/>
      <c r="B686" s="68"/>
      <c r="C686" s="68"/>
      <c r="D686" s="68"/>
      <c r="E686" s="68"/>
      <c r="F686" s="68"/>
      <c r="G686" s="68"/>
      <c r="H686" s="68"/>
    </row>
    <row r="687" spans="1:8" s="21" customFormat="1" ht="11.25">
      <c r="A687" s="68"/>
      <c r="B687" s="68"/>
      <c r="C687" s="68"/>
      <c r="D687" s="68"/>
      <c r="E687" s="68"/>
      <c r="F687" s="68"/>
      <c r="G687" s="68"/>
      <c r="H687" s="68"/>
    </row>
    <row r="688" spans="1:8" s="21" customFormat="1" ht="11.25">
      <c r="A688" s="68"/>
      <c r="B688" s="68"/>
      <c r="C688" s="68"/>
      <c r="D688" s="68"/>
      <c r="E688" s="68"/>
      <c r="F688" s="68"/>
      <c r="G688" s="68"/>
      <c r="H688" s="68"/>
    </row>
    <row r="689" spans="1:8" s="21" customFormat="1" ht="11.25">
      <c r="A689" s="68"/>
      <c r="B689" s="68"/>
      <c r="C689" s="68"/>
      <c r="D689" s="68"/>
      <c r="E689" s="68"/>
      <c r="F689" s="68"/>
      <c r="G689" s="68"/>
      <c r="H689" s="68"/>
    </row>
    <row r="690" spans="1:8" s="21" customFormat="1" ht="11.25">
      <c r="A690" s="68"/>
      <c r="B690" s="68"/>
      <c r="C690" s="68"/>
      <c r="D690" s="68"/>
      <c r="E690" s="68"/>
      <c r="F690" s="68"/>
      <c r="G690" s="68"/>
      <c r="H690" s="68"/>
    </row>
    <row r="691" spans="1:8" s="21" customFormat="1" ht="11.25">
      <c r="A691" s="68"/>
      <c r="B691" s="68"/>
      <c r="C691" s="68"/>
      <c r="D691" s="68"/>
      <c r="E691" s="68"/>
      <c r="F691" s="68"/>
      <c r="G691" s="68"/>
      <c r="H691" s="68"/>
    </row>
  </sheetData>
  <sheetProtection/>
  <mergeCells count="5">
    <mergeCell ref="A12:B12"/>
    <mergeCell ref="A4:B4"/>
    <mergeCell ref="A5:B5"/>
    <mergeCell ref="A6:B6"/>
    <mergeCell ref="A2:H2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1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13.5" style="0" customWidth="1"/>
    <col min="2" max="2" width="55.5" style="0" customWidth="1"/>
    <col min="3" max="3" width="19" style="0" customWidth="1"/>
    <col min="4" max="4" width="20.16015625" style="0" customWidth="1"/>
    <col min="5" max="5" width="18.33203125" style="0" customWidth="1"/>
    <col min="6" max="6" width="17.83203125" style="0" customWidth="1"/>
    <col min="7" max="8" width="15.83203125" style="0" customWidth="1"/>
    <col min="9" max="28" width="9.33203125" style="21" customWidth="1"/>
  </cols>
  <sheetData>
    <row r="1" s="21" customFormat="1" ht="11.25"/>
    <row r="2" s="21" customFormat="1" ht="11.25"/>
    <row r="3" spans="1:11" ht="15.75" customHeight="1">
      <c r="A3" s="331" t="s">
        <v>138</v>
      </c>
      <c r="B3" s="331"/>
      <c r="C3" s="331"/>
      <c r="D3" s="331"/>
      <c r="E3" s="331"/>
      <c r="F3" s="331"/>
      <c r="G3" s="331"/>
      <c r="H3" s="331"/>
      <c r="I3" s="100"/>
      <c r="J3" s="100"/>
      <c r="K3" s="100"/>
    </row>
    <row r="4" spans="1:11" ht="18">
      <c r="A4" s="69"/>
      <c r="B4" s="69"/>
      <c r="C4" s="69"/>
      <c r="D4" s="69"/>
      <c r="E4" s="69"/>
      <c r="F4" s="69"/>
      <c r="G4" s="69"/>
      <c r="H4" s="69"/>
      <c r="I4" s="70"/>
      <c r="J4" s="70"/>
      <c r="K4" s="70"/>
    </row>
    <row r="5" spans="1:11" ht="60" customHeight="1">
      <c r="A5" s="328" t="s">
        <v>11</v>
      </c>
      <c r="B5" s="328"/>
      <c r="C5" s="33" t="s">
        <v>199</v>
      </c>
      <c r="D5" s="33" t="s">
        <v>203</v>
      </c>
      <c r="E5" s="33" t="s">
        <v>13</v>
      </c>
      <c r="F5" s="33" t="s">
        <v>200</v>
      </c>
      <c r="G5" s="33" t="s">
        <v>15</v>
      </c>
      <c r="H5" s="33" t="s">
        <v>16</v>
      </c>
      <c r="I5" s="71"/>
      <c r="J5" s="71"/>
      <c r="K5" s="71"/>
    </row>
    <row r="6" spans="1:8" ht="18.75" customHeight="1">
      <c r="A6" s="329">
        <v>1</v>
      </c>
      <c r="B6" s="329"/>
      <c r="C6" s="34">
        <v>2</v>
      </c>
      <c r="D6" s="34">
        <v>3</v>
      </c>
      <c r="E6" s="34">
        <v>4</v>
      </c>
      <c r="F6" s="34">
        <v>5</v>
      </c>
      <c r="G6" s="34" t="s">
        <v>17</v>
      </c>
      <c r="H6" s="34" t="s">
        <v>18</v>
      </c>
    </row>
    <row r="7" spans="1:11" ht="15" customHeight="1">
      <c r="A7" s="95"/>
      <c r="B7" s="96" t="s">
        <v>77</v>
      </c>
      <c r="C7" s="97">
        <f>C8</f>
        <v>2213803.1</v>
      </c>
      <c r="D7" s="97">
        <f>D8</f>
        <v>6604656</v>
      </c>
      <c r="E7" s="97">
        <f>E8</f>
        <v>6604656</v>
      </c>
      <c r="F7" s="97">
        <f>F8</f>
        <v>2340466.09</v>
      </c>
      <c r="G7" s="97">
        <f>SUM(F7/C7)*100</f>
        <v>105.72151109554413</v>
      </c>
      <c r="H7" s="97">
        <f>SUM(F7/E7)*100</f>
        <v>35.436608507695176</v>
      </c>
      <c r="I7" s="72"/>
      <c r="J7" s="72"/>
      <c r="K7" s="72"/>
    </row>
    <row r="8" spans="1:11" ht="15" customHeight="1">
      <c r="A8" s="81" t="s">
        <v>139</v>
      </c>
      <c r="B8" s="82" t="s">
        <v>140</v>
      </c>
      <c r="C8" s="62">
        <v>2213803.1</v>
      </c>
      <c r="D8" s="50">
        <v>6604656</v>
      </c>
      <c r="E8" s="50">
        <v>6604656</v>
      </c>
      <c r="F8" s="62">
        <v>2340466.09</v>
      </c>
      <c r="G8" s="97">
        <f>SUM(F8/C8)*100</f>
        <v>105.72151109554413</v>
      </c>
      <c r="H8" s="97">
        <f>SUM(F8/E8)*100</f>
        <v>35.436608507695176</v>
      </c>
      <c r="I8" s="77"/>
      <c r="J8" s="77"/>
      <c r="K8" s="77"/>
    </row>
    <row r="9" spans="1:11" ht="24" customHeight="1">
      <c r="A9" s="98" t="s">
        <v>141</v>
      </c>
      <c r="B9" s="99" t="s">
        <v>142</v>
      </c>
      <c r="C9" s="53">
        <v>2213803.1</v>
      </c>
      <c r="D9" s="54">
        <v>6604656</v>
      </c>
      <c r="E9" s="54">
        <v>6604656</v>
      </c>
      <c r="F9" s="53">
        <v>2340466.09</v>
      </c>
      <c r="G9" s="115">
        <f>SUM(F9/C9)*100</f>
        <v>105.72151109554413</v>
      </c>
      <c r="H9" s="115">
        <f>SUM(F9/E9)*100</f>
        <v>35.436608507695176</v>
      </c>
      <c r="I9" s="94"/>
      <c r="J9" s="94"/>
      <c r="K9" s="94"/>
    </row>
    <row r="10" spans="1:11" s="21" customFormat="1" ht="12.75">
      <c r="A10" s="73"/>
      <c r="B10" s="74"/>
      <c r="C10" s="75"/>
      <c r="D10" s="76"/>
      <c r="E10" s="76"/>
      <c r="F10" s="75"/>
      <c r="G10" s="75"/>
      <c r="H10" s="75"/>
      <c r="I10" s="73"/>
      <c r="J10" s="73"/>
      <c r="K10" s="73"/>
    </row>
    <row r="11" spans="1:11" s="21" customFormat="1" ht="12.75">
      <c r="A11" s="73"/>
      <c r="B11" s="74"/>
      <c r="C11" s="75"/>
      <c r="D11" s="76"/>
      <c r="E11" s="76"/>
      <c r="F11" s="75"/>
      <c r="G11" s="75"/>
      <c r="H11" s="75"/>
      <c r="I11" s="73"/>
      <c r="J11" s="73"/>
      <c r="K11" s="73"/>
    </row>
    <row r="12" s="21" customFormat="1" ht="11.25"/>
    <row r="13" s="21" customFormat="1" ht="11.25"/>
    <row r="14" s="21" customFormat="1" ht="11.25"/>
    <row r="15" s="21" customFormat="1" ht="11.25"/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  <row r="165" s="21" customFormat="1" ht="11.25"/>
    <row r="166" s="21" customFormat="1" ht="11.25"/>
    <row r="167" s="21" customFormat="1" ht="11.25"/>
    <row r="168" s="21" customFormat="1" ht="11.25"/>
    <row r="169" s="21" customFormat="1" ht="11.25"/>
    <row r="170" s="21" customFormat="1" ht="11.25"/>
    <row r="171" s="21" customFormat="1" ht="11.25"/>
    <row r="172" s="21" customFormat="1" ht="11.25"/>
    <row r="173" s="21" customFormat="1" ht="11.25"/>
    <row r="174" s="21" customFormat="1" ht="11.25"/>
    <row r="175" s="21" customFormat="1" ht="11.25"/>
    <row r="176" s="21" customFormat="1" ht="11.25"/>
    <row r="177" s="21" customFormat="1" ht="11.25"/>
    <row r="178" s="21" customFormat="1" ht="11.25"/>
    <row r="179" s="21" customFormat="1" ht="11.25"/>
    <row r="180" s="21" customFormat="1" ht="11.25"/>
    <row r="181" s="21" customFormat="1" ht="11.25"/>
    <row r="182" s="21" customFormat="1" ht="11.25"/>
    <row r="183" s="21" customFormat="1" ht="11.25"/>
    <row r="184" s="21" customFormat="1" ht="11.25"/>
    <row r="185" s="21" customFormat="1" ht="11.25"/>
    <row r="186" s="21" customFormat="1" ht="11.25"/>
    <row r="187" s="21" customFormat="1" ht="11.25"/>
    <row r="188" s="21" customFormat="1" ht="11.25"/>
    <row r="189" s="21" customFormat="1" ht="11.25"/>
    <row r="190" s="21" customFormat="1" ht="11.25"/>
    <row r="191" s="21" customFormat="1" ht="11.25"/>
    <row r="192" s="21" customFormat="1" ht="11.25"/>
    <row r="193" s="21" customFormat="1" ht="11.25"/>
    <row r="194" s="21" customFormat="1" ht="11.25"/>
    <row r="195" s="21" customFormat="1" ht="11.25"/>
    <row r="196" s="21" customFormat="1" ht="11.25"/>
    <row r="197" s="21" customFormat="1" ht="11.25"/>
    <row r="198" s="21" customFormat="1" ht="11.25"/>
    <row r="199" s="21" customFormat="1" ht="11.25"/>
    <row r="200" s="21" customFormat="1" ht="11.25"/>
    <row r="201" s="21" customFormat="1" ht="11.25"/>
    <row r="202" s="21" customFormat="1" ht="11.25"/>
    <row r="203" s="21" customFormat="1" ht="11.25"/>
    <row r="204" s="21" customFormat="1" ht="11.25"/>
    <row r="205" s="21" customFormat="1" ht="11.25"/>
    <row r="206" s="21" customFormat="1" ht="11.25"/>
    <row r="207" s="21" customFormat="1" ht="11.25"/>
    <row r="208" s="21" customFormat="1" ht="11.25"/>
    <row r="209" s="21" customFormat="1" ht="11.25"/>
    <row r="210" s="21" customFormat="1" ht="11.25"/>
    <row r="211" s="21" customFormat="1" ht="11.25"/>
    <row r="212" s="21" customFormat="1" ht="11.25"/>
    <row r="213" s="21" customFormat="1" ht="11.25"/>
    <row r="214" s="21" customFormat="1" ht="11.25"/>
    <row r="215" s="21" customFormat="1" ht="11.25"/>
    <row r="216" s="21" customFormat="1" ht="11.25"/>
    <row r="217" s="21" customFormat="1" ht="11.25"/>
    <row r="218" s="21" customFormat="1" ht="11.25"/>
    <row r="219" s="21" customFormat="1" ht="11.25"/>
    <row r="220" s="21" customFormat="1" ht="11.25"/>
    <row r="221" s="21" customFormat="1" ht="11.25"/>
    <row r="222" s="21" customFormat="1" ht="11.25"/>
    <row r="223" s="21" customFormat="1" ht="11.25"/>
    <row r="224" s="21" customFormat="1" ht="11.25"/>
    <row r="225" s="21" customFormat="1" ht="11.25"/>
    <row r="226" s="21" customFormat="1" ht="11.25"/>
    <row r="227" s="21" customFormat="1" ht="11.25"/>
    <row r="228" s="21" customFormat="1" ht="11.25"/>
    <row r="229" s="21" customFormat="1" ht="11.25"/>
    <row r="230" s="21" customFormat="1" ht="11.25"/>
    <row r="231" s="21" customFormat="1" ht="11.25"/>
    <row r="232" s="21" customFormat="1" ht="11.25"/>
    <row r="233" s="21" customFormat="1" ht="11.25"/>
    <row r="234" s="21" customFormat="1" ht="11.25"/>
    <row r="235" s="21" customFormat="1" ht="11.25"/>
    <row r="236" s="21" customFormat="1" ht="11.25"/>
    <row r="237" s="21" customFormat="1" ht="11.25"/>
    <row r="238" s="21" customFormat="1" ht="11.25"/>
    <row r="239" s="21" customFormat="1" ht="11.25"/>
    <row r="240" s="21" customFormat="1" ht="11.25"/>
    <row r="241" s="21" customFormat="1" ht="11.25"/>
    <row r="242" s="21" customFormat="1" ht="11.25"/>
    <row r="243" s="21" customFormat="1" ht="11.25"/>
    <row r="244" s="21" customFormat="1" ht="11.25"/>
    <row r="245" s="21" customFormat="1" ht="11.25"/>
    <row r="246" s="21" customFormat="1" ht="11.25"/>
    <row r="247" s="21" customFormat="1" ht="11.25"/>
    <row r="248" s="21" customFormat="1" ht="11.25"/>
    <row r="249" s="21" customFormat="1" ht="11.25"/>
    <row r="250" s="21" customFormat="1" ht="11.25"/>
    <row r="251" s="21" customFormat="1" ht="11.25"/>
    <row r="252" s="21" customFormat="1" ht="11.25"/>
    <row r="253" s="21" customFormat="1" ht="11.25"/>
    <row r="254" s="21" customFormat="1" ht="11.25"/>
    <row r="255" s="21" customFormat="1" ht="11.25"/>
    <row r="256" s="21" customFormat="1" ht="11.25"/>
    <row r="257" s="21" customFormat="1" ht="11.25"/>
    <row r="258" s="21" customFormat="1" ht="11.25"/>
    <row r="259" s="21" customFormat="1" ht="11.25"/>
    <row r="260" s="21" customFormat="1" ht="11.25"/>
    <row r="261" s="21" customFormat="1" ht="11.25"/>
    <row r="262" s="21" customFormat="1" ht="11.25"/>
    <row r="263" s="21" customFormat="1" ht="11.25"/>
    <row r="264" s="21" customFormat="1" ht="11.25"/>
    <row r="265" s="21" customFormat="1" ht="11.25"/>
    <row r="266" s="21" customFormat="1" ht="11.25"/>
    <row r="267" s="21" customFormat="1" ht="11.25"/>
    <row r="268" s="21" customFormat="1" ht="11.25"/>
    <row r="269" s="21" customFormat="1" ht="11.25"/>
    <row r="270" s="21" customFormat="1" ht="11.25"/>
    <row r="271" s="21" customFormat="1" ht="11.25"/>
    <row r="272" s="21" customFormat="1" ht="11.25"/>
    <row r="273" s="21" customFormat="1" ht="11.25"/>
    <row r="274" s="21" customFormat="1" ht="11.25"/>
    <row r="275" s="21" customFormat="1" ht="11.25"/>
    <row r="276" s="21" customFormat="1" ht="11.25"/>
    <row r="277" s="21" customFormat="1" ht="11.25"/>
    <row r="278" s="21" customFormat="1" ht="11.25"/>
    <row r="279" s="21" customFormat="1" ht="11.25"/>
    <row r="280" s="21" customFormat="1" ht="11.25"/>
    <row r="281" s="21" customFormat="1" ht="11.25"/>
    <row r="282" s="21" customFormat="1" ht="11.25"/>
    <row r="283" s="21" customFormat="1" ht="11.25"/>
    <row r="284" s="21" customFormat="1" ht="11.25"/>
    <row r="285" s="21" customFormat="1" ht="11.25"/>
    <row r="286" s="21" customFormat="1" ht="11.25"/>
    <row r="287" s="21" customFormat="1" ht="11.25"/>
    <row r="288" s="21" customFormat="1" ht="11.25"/>
    <row r="289" s="21" customFormat="1" ht="11.25"/>
    <row r="290" s="21" customFormat="1" ht="11.25"/>
    <row r="291" s="21" customFormat="1" ht="11.25"/>
    <row r="292" s="21" customFormat="1" ht="11.25"/>
    <row r="293" s="21" customFormat="1" ht="11.25"/>
    <row r="294" s="21" customFormat="1" ht="11.25"/>
    <row r="295" s="21" customFormat="1" ht="11.25"/>
    <row r="296" s="21" customFormat="1" ht="11.25"/>
    <row r="297" s="21" customFormat="1" ht="11.25"/>
    <row r="298" s="21" customFormat="1" ht="11.25"/>
    <row r="299" s="21" customFormat="1" ht="11.25"/>
    <row r="300" s="21" customFormat="1" ht="11.25"/>
    <row r="301" s="21" customFormat="1" ht="11.25"/>
    <row r="302" s="21" customFormat="1" ht="11.25"/>
    <row r="303" s="21" customFormat="1" ht="11.25"/>
    <row r="304" s="21" customFormat="1" ht="11.25"/>
    <row r="305" s="21" customFormat="1" ht="11.25"/>
    <row r="306" s="21" customFormat="1" ht="11.25"/>
    <row r="307" s="21" customFormat="1" ht="11.25"/>
    <row r="308" s="21" customFormat="1" ht="11.25"/>
    <row r="309" s="21" customFormat="1" ht="11.25"/>
    <row r="310" s="21" customFormat="1" ht="11.25"/>
    <row r="311" s="21" customFormat="1" ht="11.25"/>
    <row r="312" s="21" customFormat="1" ht="11.25"/>
    <row r="313" s="21" customFormat="1" ht="11.25"/>
    <row r="314" s="21" customFormat="1" ht="11.25"/>
    <row r="315" s="21" customFormat="1" ht="11.25"/>
    <row r="316" s="21" customFormat="1" ht="11.25"/>
    <row r="317" s="21" customFormat="1" ht="11.25"/>
    <row r="318" s="21" customFormat="1" ht="11.25"/>
    <row r="319" s="21" customFormat="1" ht="11.25"/>
    <row r="320" s="21" customFormat="1" ht="11.25"/>
    <row r="321" s="21" customFormat="1" ht="11.25"/>
    <row r="322" s="21" customFormat="1" ht="11.25"/>
    <row r="323" s="21" customFormat="1" ht="11.25"/>
    <row r="324" s="21" customFormat="1" ht="11.25"/>
    <row r="325" s="21" customFormat="1" ht="11.25"/>
    <row r="326" s="21" customFormat="1" ht="11.25"/>
    <row r="327" s="21" customFormat="1" ht="11.25"/>
    <row r="328" s="21" customFormat="1" ht="11.25"/>
    <row r="329" s="21" customFormat="1" ht="11.25"/>
    <row r="330" s="21" customFormat="1" ht="11.25"/>
    <row r="331" s="21" customFormat="1" ht="11.25"/>
    <row r="332" s="21" customFormat="1" ht="11.25"/>
    <row r="333" s="21" customFormat="1" ht="11.25"/>
    <row r="334" s="21" customFormat="1" ht="11.25"/>
    <row r="335" s="21" customFormat="1" ht="11.25"/>
    <row r="336" s="21" customFormat="1" ht="11.25"/>
    <row r="337" s="21" customFormat="1" ht="11.25"/>
    <row r="338" s="21" customFormat="1" ht="11.25"/>
    <row r="339" s="21" customFormat="1" ht="11.25"/>
    <row r="340" s="21" customFormat="1" ht="11.25"/>
    <row r="341" s="21" customFormat="1" ht="11.25"/>
    <row r="342" s="21" customFormat="1" ht="11.25"/>
    <row r="343" s="21" customFormat="1" ht="11.25"/>
    <row r="344" s="21" customFormat="1" ht="11.25"/>
    <row r="345" s="21" customFormat="1" ht="11.25"/>
    <row r="346" s="21" customFormat="1" ht="11.25"/>
    <row r="347" s="21" customFormat="1" ht="11.25"/>
    <row r="348" s="21" customFormat="1" ht="11.25"/>
    <row r="349" s="21" customFormat="1" ht="11.25"/>
    <row r="350" s="21" customFormat="1" ht="11.25"/>
    <row r="351" s="21" customFormat="1" ht="11.25"/>
    <row r="352" s="21" customFormat="1" ht="11.25"/>
    <row r="353" s="21" customFormat="1" ht="11.25"/>
    <row r="354" s="21" customFormat="1" ht="11.25"/>
    <row r="355" s="21" customFormat="1" ht="11.25"/>
    <row r="356" s="21" customFormat="1" ht="11.25"/>
    <row r="357" s="21" customFormat="1" ht="11.25"/>
    <row r="358" s="21" customFormat="1" ht="11.25"/>
    <row r="359" s="21" customFormat="1" ht="11.25"/>
    <row r="360" s="21" customFormat="1" ht="11.25"/>
    <row r="361" s="21" customFormat="1" ht="11.25"/>
    <row r="362" s="21" customFormat="1" ht="11.25"/>
    <row r="363" s="21" customFormat="1" ht="11.25"/>
    <row r="364" s="21" customFormat="1" ht="11.25"/>
    <row r="365" s="21" customFormat="1" ht="11.25"/>
    <row r="366" s="21" customFormat="1" ht="11.25"/>
    <row r="367" s="21" customFormat="1" ht="11.25"/>
    <row r="368" s="21" customFormat="1" ht="11.25"/>
    <row r="369" s="21" customFormat="1" ht="11.25"/>
    <row r="370" s="21" customFormat="1" ht="11.25"/>
    <row r="371" s="21" customFormat="1" ht="11.25"/>
    <row r="372" s="21" customFormat="1" ht="11.25"/>
    <row r="373" s="21" customFormat="1" ht="11.25"/>
    <row r="374" s="21" customFormat="1" ht="11.25"/>
    <row r="375" s="21" customFormat="1" ht="11.25"/>
    <row r="376" s="21" customFormat="1" ht="11.25"/>
    <row r="377" s="21" customFormat="1" ht="11.25"/>
    <row r="378" s="21" customFormat="1" ht="11.25"/>
    <row r="379" s="21" customFormat="1" ht="11.25"/>
    <row r="380" s="21" customFormat="1" ht="11.25"/>
    <row r="381" s="21" customFormat="1" ht="11.25"/>
    <row r="382" s="21" customFormat="1" ht="11.25"/>
    <row r="383" s="21" customFormat="1" ht="11.25"/>
    <row r="384" s="21" customFormat="1" ht="11.25"/>
    <row r="385" s="21" customFormat="1" ht="11.25"/>
    <row r="386" s="21" customFormat="1" ht="11.25"/>
    <row r="387" s="21" customFormat="1" ht="11.25"/>
    <row r="388" s="21" customFormat="1" ht="11.25"/>
    <row r="389" s="21" customFormat="1" ht="11.25"/>
    <row r="390" s="21" customFormat="1" ht="11.25"/>
    <row r="391" s="21" customFormat="1" ht="11.25"/>
    <row r="392" s="21" customFormat="1" ht="11.25"/>
    <row r="393" s="21" customFormat="1" ht="11.25"/>
    <row r="394" s="21" customFormat="1" ht="11.25"/>
    <row r="395" s="21" customFormat="1" ht="11.25"/>
    <row r="396" s="21" customFormat="1" ht="11.25"/>
    <row r="397" s="21" customFormat="1" ht="11.25"/>
    <row r="398" s="21" customFormat="1" ht="11.25"/>
    <row r="399" s="21" customFormat="1" ht="11.25"/>
    <row r="400" s="21" customFormat="1" ht="11.25"/>
    <row r="401" s="21" customFormat="1" ht="11.25"/>
    <row r="402" s="21" customFormat="1" ht="11.25"/>
    <row r="403" s="21" customFormat="1" ht="11.25"/>
    <row r="404" s="21" customFormat="1" ht="11.25"/>
    <row r="405" s="21" customFormat="1" ht="11.25"/>
    <row r="406" s="21" customFormat="1" ht="11.25"/>
    <row r="407" s="21" customFormat="1" ht="11.25"/>
    <row r="408" s="21" customFormat="1" ht="11.25"/>
    <row r="409" s="21" customFormat="1" ht="11.25"/>
    <row r="410" s="21" customFormat="1" ht="11.25"/>
    <row r="411" s="21" customFormat="1" ht="11.25"/>
    <row r="412" s="21" customFormat="1" ht="11.25"/>
    <row r="413" s="21" customFormat="1" ht="11.25"/>
    <row r="414" s="21" customFormat="1" ht="11.25"/>
    <row r="415" s="21" customFormat="1" ht="11.25"/>
    <row r="416" s="21" customFormat="1" ht="11.25"/>
    <row r="417" s="21" customFormat="1" ht="11.25"/>
    <row r="418" s="21" customFormat="1" ht="11.25"/>
    <row r="419" s="21" customFormat="1" ht="11.25"/>
    <row r="420" s="21" customFormat="1" ht="11.25"/>
    <row r="421" s="21" customFormat="1" ht="11.25"/>
    <row r="422" s="21" customFormat="1" ht="11.25"/>
    <row r="423" s="21" customFormat="1" ht="11.25"/>
    <row r="424" s="21" customFormat="1" ht="11.25"/>
    <row r="425" s="21" customFormat="1" ht="11.25"/>
    <row r="426" s="21" customFormat="1" ht="11.25"/>
    <row r="427" s="21" customFormat="1" ht="11.25"/>
    <row r="428" s="21" customFormat="1" ht="11.25"/>
    <row r="429" s="21" customFormat="1" ht="11.25"/>
    <row r="430" s="21" customFormat="1" ht="11.25"/>
    <row r="431" s="21" customFormat="1" ht="11.25"/>
    <row r="432" s="21" customFormat="1" ht="11.25"/>
    <row r="433" s="21" customFormat="1" ht="11.25"/>
    <row r="434" s="21" customFormat="1" ht="11.25"/>
    <row r="435" s="21" customFormat="1" ht="11.25"/>
    <row r="436" s="21" customFormat="1" ht="11.25"/>
    <row r="437" s="21" customFormat="1" ht="11.25"/>
    <row r="438" s="21" customFormat="1" ht="11.25"/>
    <row r="439" s="21" customFormat="1" ht="11.25"/>
    <row r="440" s="21" customFormat="1" ht="11.25"/>
    <row r="441" s="21" customFormat="1" ht="11.25"/>
    <row r="442" s="21" customFormat="1" ht="11.25"/>
    <row r="443" s="21" customFormat="1" ht="11.25"/>
    <row r="444" s="21" customFormat="1" ht="11.25"/>
    <row r="445" s="21" customFormat="1" ht="11.25"/>
    <row r="446" s="21" customFormat="1" ht="11.25"/>
    <row r="447" s="21" customFormat="1" ht="11.25"/>
    <row r="448" s="21" customFormat="1" ht="11.25"/>
    <row r="449" s="21" customFormat="1" ht="11.25"/>
    <row r="450" s="21" customFormat="1" ht="11.25"/>
    <row r="451" s="21" customFormat="1" ht="11.25"/>
    <row r="452" s="21" customFormat="1" ht="11.25"/>
    <row r="453" s="21" customFormat="1" ht="11.25"/>
    <row r="454" s="21" customFormat="1" ht="11.25"/>
    <row r="455" s="21" customFormat="1" ht="11.25"/>
    <row r="456" s="21" customFormat="1" ht="11.25"/>
    <row r="457" s="21" customFormat="1" ht="11.25"/>
    <row r="458" s="21" customFormat="1" ht="11.25"/>
    <row r="459" s="21" customFormat="1" ht="11.25"/>
    <row r="460" s="21" customFormat="1" ht="11.25"/>
    <row r="461" s="21" customFormat="1" ht="11.25"/>
    <row r="462" s="21" customFormat="1" ht="11.25"/>
    <row r="463" s="21" customFormat="1" ht="11.25"/>
    <row r="464" s="21" customFormat="1" ht="11.25"/>
    <row r="465" s="21" customFormat="1" ht="11.25"/>
    <row r="466" s="21" customFormat="1" ht="11.25"/>
    <row r="467" s="21" customFormat="1" ht="11.25"/>
    <row r="468" s="21" customFormat="1" ht="11.25"/>
    <row r="469" s="21" customFormat="1" ht="11.25"/>
    <row r="470" s="21" customFormat="1" ht="11.25"/>
    <row r="471" s="21" customFormat="1" ht="11.25"/>
    <row r="472" s="21" customFormat="1" ht="11.25"/>
    <row r="473" s="21" customFormat="1" ht="11.25"/>
    <row r="474" s="21" customFormat="1" ht="11.25"/>
    <row r="475" s="21" customFormat="1" ht="11.25"/>
    <row r="476" s="21" customFormat="1" ht="11.25"/>
    <row r="477" s="21" customFormat="1" ht="11.25"/>
    <row r="478" s="21" customFormat="1" ht="11.25"/>
    <row r="479" s="21" customFormat="1" ht="11.25"/>
    <row r="480" s="21" customFormat="1" ht="11.25"/>
    <row r="481" s="21" customFormat="1" ht="11.25"/>
    <row r="482" s="21" customFormat="1" ht="11.25"/>
    <row r="483" s="21" customFormat="1" ht="11.25"/>
    <row r="484" s="21" customFormat="1" ht="11.25"/>
    <row r="485" s="21" customFormat="1" ht="11.25"/>
    <row r="486" s="21" customFormat="1" ht="11.25"/>
    <row r="487" s="21" customFormat="1" ht="11.25"/>
    <row r="488" s="21" customFormat="1" ht="11.25"/>
    <row r="489" s="21" customFormat="1" ht="11.25"/>
    <row r="490" s="21" customFormat="1" ht="11.25"/>
    <row r="491" s="21" customFormat="1" ht="11.25"/>
    <row r="492" s="21" customFormat="1" ht="11.25"/>
    <row r="493" s="21" customFormat="1" ht="11.25"/>
    <row r="494" s="21" customFormat="1" ht="11.25"/>
    <row r="495" s="21" customFormat="1" ht="11.25"/>
    <row r="496" s="21" customFormat="1" ht="11.25"/>
    <row r="497" s="21" customFormat="1" ht="11.25"/>
    <row r="498" s="21" customFormat="1" ht="11.25"/>
    <row r="499" s="21" customFormat="1" ht="11.25"/>
    <row r="500" s="21" customFormat="1" ht="11.25"/>
    <row r="501" s="21" customFormat="1" ht="11.25"/>
    <row r="502" s="21" customFormat="1" ht="11.25"/>
    <row r="503" s="21" customFormat="1" ht="11.25"/>
    <row r="504" s="21" customFormat="1" ht="11.25"/>
    <row r="505" s="21" customFormat="1" ht="11.25"/>
    <row r="506" s="21" customFormat="1" ht="11.25"/>
    <row r="507" s="21" customFormat="1" ht="11.25"/>
    <row r="508" s="21" customFormat="1" ht="11.25"/>
    <row r="509" s="21" customFormat="1" ht="11.25"/>
    <row r="510" s="21" customFormat="1" ht="11.25"/>
    <row r="511" s="21" customFormat="1" ht="11.25"/>
    <row r="512" s="21" customFormat="1" ht="11.25"/>
    <row r="513" s="21" customFormat="1" ht="11.25"/>
    <row r="514" s="21" customFormat="1" ht="11.25"/>
    <row r="515" s="21" customFormat="1" ht="11.25"/>
    <row r="516" s="21" customFormat="1" ht="11.25"/>
    <row r="517" s="21" customFormat="1" ht="11.25"/>
    <row r="518" s="21" customFormat="1" ht="11.25"/>
    <row r="519" s="21" customFormat="1" ht="11.25"/>
    <row r="520" s="21" customFormat="1" ht="11.25"/>
    <row r="521" s="21" customFormat="1" ht="11.25"/>
    <row r="522" s="21" customFormat="1" ht="11.25"/>
    <row r="523" s="21" customFormat="1" ht="11.25"/>
    <row r="524" s="21" customFormat="1" ht="11.25"/>
    <row r="525" s="21" customFormat="1" ht="11.25"/>
    <row r="526" s="21" customFormat="1" ht="11.25"/>
    <row r="527" s="21" customFormat="1" ht="11.25"/>
    <row r="528" s="21" customFormat="1" ht="11.25"/>
    <row r="529" s="21" customFormat="1" ht="11.25"/>
    <row r="530" s="21" customFormat="1" ht="11.25"/>
    <row r="531" s="21" customFormat="1" ht="11.25"/>
    <row r="532" s="21" customFormat="1" ht="11.25"/>
    <row r="533" s="21" customFormat="1" ht="11.25"/>
    <row r="534" s="21" customFormat="1" ht="11.25"/>
    <row r="535" s="21" customFormat="1" ht="11.25"/>
    <row r="536" s="21" customFormat="1" ht="11.25"/>
    <row r="537" s="21" customFormat="1" ht="11.25"/>
    <row r="538" s="21" customFormat="1" ht="11.25"/>
    <row r="539" s="21" customFormat="1" ht="11.25"/>
    <row r="540" s="21" customFormat="1" ht="11.25"/>
    <row r="541" s="21" customFormat="1" ht="11.25"/>
    <row r="542" s="21" customFormat="1" ht="11.25"/>
    <row r="543" s="21" customFormat="1" ht="11.25"/>
    <row r="544" s="21" customFormat="1" ht="11.25"/>
    <row r="545" s="21" customFormat="1" ht="11.25"/>
    <row r="546" s="21" customFormat="1" ht="11.25"/>
    <row r="547" s="21" customFormat="1" ht="11.25"/>
    <row r="548" s="21" customFormat="1" ht="11.25"/>
    <row r="549" s="21" customFormat="1" ht="11.25"/>
    <row r="550" s="21" customFormat="1" ht="11.25"/>
    <row r="551" s="21" customFormat="1" ht="11.25"/>
    <row r="552" s="21" customFormat="1" ht="11.25"/>
    <row r="553" s="21" customFormat="1" ht="11.25"/>
    <row r="554" s="21" customFormat="1" ht="11.25"/>
    <row r="555" s="21" customFormat="1" ht="11.25"/>
    <row r="556" s="21" customFormat="1" ht="11.25"/>
    <row r="557" s="21" customFormat="1" ht="11.25"/>
    <row r="558" s="21" customFormat="1" ht="11.25"/>
    <row r="559" s="21" customFormat="1" ht="11.25"/>
    <row r="560" s="21" customFormat="1" ht="11.25"/>
    <row r="561" s="21" customFormat="1" ht="11.25"/>
    <row r="562" s="21" customFormat="1" ht="11.25"/>
    <row r="563" s="21" customFormat="1" ht="11.25"/>
    <row r="564" s="21" customFormat="1" ht="11.25"/>
    <row r="565" s="21" customFormat="1" ht="11.25"/>
    <row r="566" s="21" customFormat="1" ht="11.25"/>
    <row r="567" s="21" customFormat="1" ht="11.25"/>
    <row r="568" s="21" customFormat="1" ht="11.25"/>
    <row r="569" s="21" customFormat="1" ht="11.25"/>
    <row r="570" s="21" customFormat="1" ht="11.25"/>
    <row r="571" s="21" customFormat="1" ht="11.25"/>
    <row r="572" s="21" customFormat="1" ht="11.25"/>
    <row r="573" s="21" customFormat="1" ht="11.25"/>
    <row r="574" s="21" customFormat="1" ht="11.25"/>
    <row r="575" s="21" customFormat="1" ht="11.25"/>
    <row r="576" s="21" customFormat="1" ht="11.25"/>
    <row r="577" s="21" customFormat="1" ht="11.25"/>
    <row r="578" s="21" customFormat="1" ht="11.25"/>
    <row r="579" s="21" customFormat="1" ht="11.25"/>
    <row r="580" s="21" customFormat="1" ht="11.25"/>
    <row r="581" s="21" customFormat="1" ht="11.25"/>
    <row r="582" s="21" customFormat="1" ht="11.25"/>
    <row r="583" s="21" customFormat="1" ht="11.25"/>
    <row r="584" s="21" customFormat="1" ht="11.25"/>
    <row r="585" s="21" customFormat="1" ht="11.25"/>
    <row r="586" s="21" customFormat="1" ht="11.25"/>
    <row r="587" s="21" customFormat="1" ht="11.25"/>
    <row r="588" s="21" customFormat="1" ht="11.25"/>
    <row r="589" s="21" customFormat="1" ht="11.25"/>
    <row r="590" s="21" customFormat="1" ht="11.25"/>
    <row r="591" s="21" customFormat="1" ht="11.25"/>
    <row r="592" s="21" customFormat="1" ht="11.25"/>
    <row r="593" s="21" customFormat="1" ht="11.25"/>
    <row r="594" s="21" customFormat="1" ht="11.25"/>
    <row r="595" s="21" customFormat="1" ht="11.25"/>
    <row r="596" s="21" customFormat="1" ht="11.25"/>
    <row r="597" s="21" customFormat="1" ht="11.25"/>
    <row r="598" s="21" customFormat="1" ht="11.25"/>
    <row r="599" s="21" customFormat="1" ht="11.25"/>
    <row r="600" s="21" customFormat="1" ht="11.25"/>
    <row r="601" s="21" customFormat="1" ht="11.25"/>
    <row r="602" s="21" customFormat="1" ht="11.25"/>
    <row r="603" s="21" customFormat="1" ht="11.25"/>
    <row r="604" s="21" customFormat="1" ht="11.25"/>
    <row r="605" s="21" customFormat="1" ht="11.25"/>
    <row r="606" s="21" customFormat="1" ht="11.25"/>
    <row r="607" s="21" customFormat="1" ht="11.25"/>
    <row r="608" s="21" customFormat="1" ht="11.25"/>
    <row r="609" s="21" customFormat="1" ht="11.25"/>
    <row r="610" s="21" customFormat="1" ht="11.25"/>
    <row r="611" s="21" customFormat="1" ht="11.25"/>
    <row r="612" s="21" customFormat="1" ht="11.25"/>
    <row r="613" s="21" customFormat="1" ht="11.25"/>
    <row r="614" s="21" customFormat="1" ht="11.25"/>
    <row r="615" s="21" customFormat="1" ht="11.25"/>
    <row r="616" s="21" customFormat="1" ht="11.25"/>
    <row r="617" s="21" customFormat="1" ht="11.25"/>
    <row r="618" s="21" customFormat="1" ht="11.25"/>
    <row r="619" s="21" customFormat="1" ht="11.25"/>
    <row r="620" s="21" customFormat="1" ht="11.25"/>
    <row r="621" s="21" customFormat="1" ht="11.25"/>
    <row r="622" s="21" customFormat="1" ht="11.25"/>
    <row r="623" s="21" customFormat="1" ht="11.25"/>
    <row r="624" s="21" customFormat="1" ht="11.25"/>
    <row r="625" s="21" customFormat="1" ht="11.25"/>
    <row r="626" s="21" customFormat="1" ht="11.25"/>
    <row r="627" s="21" customFormat="1" ht="11.25"/>
    <row r="628" s="21" customFormat="1" ht="11.25"/>
    <row r="629" s="21" customFormat="1" ht="11.25"/>
    <row r="630" s="21" customFormat="1" ht="11.25"/>
    <row r="631" s="21" customFormat="1" ht="11.25"/>
    <row r="632" s="21" customFormat="1" ht="11.25"/>
    <row r="633" s="21" customFormat="1" ht="11.25"/>
    <row r="634" s="21" customFormat="1" ht="11.25"/>
    <row r="635" s="21" customFormat="1" ht="11.25"/>
    <row r="636" s="21" customFormat="1" ht="11.25"/>
    <row r="637" s="21" customFormat="1" ht="11.25"/>
    <row r="638" s="21" customFormat="1" ht="11.25"/>
    <row r="639" s="21" customFormat="1" ht="11.25"/>
    <row r="640" s="21" customFormat="1" ht="11.25"/>
    <row r="641" s="21" customFormat="1" ht="11.25"/>
    <row r="642" s="21" customFormat="1" ht="11.25"/>
    <row r="643" s="21" customFormat="1" ht="11.25"/>
    <row r="644" s="21" customFormat="1" ht="11.25"/>
    <row r="645" s="21" customFormat="1" ht="11.25"/>
    <row r="646" s="21" customFormat="1" ht="11.25"/>
    <row r="647" s="21" customFormat="1" ht="11.25"/>
    <row r="648" s="21" customFormat="1" ht="11.25"/>
    <row r="649" s="21" customFormat="1" ht="11.25"/>
    <row r="650" s="21" customFormat="1" ht="11.25"/>
    <row r="651" s="21" customFormat="1" ht="11.25"/>
    <row r="652" s="21" customFormat="1" ht="11.25"/>
    <row r="653" s="21" customFormat="1" ht="11.25"/>
    <row r="654" s="21" customFormat="1" ht="11.25"/>
    <row r="655" s="21" customFormat="1" ht="11.25"/>
    <row r="656" s="21" customFormat="1" ht="11.25"/>
    <row r="657" s="21" customFormat="1" ht="11.25"/>
    <row r="658" s="21" customFormat="1" ht="11.25"/>
    <row r="659" s="21" customFormat="1" ht="11.25"/>
    <row r="660" s="21" customFormat="1" ht="11.25"/>
    <row r="661" s="21" customFormat="1" ht="11.25"/>
    <row r="662" s="21" customFormat="1" ht="11.25"/>
    <row r="663" s="21" customFormat="1" ht="11.25"/>
    <row r="664" s="21" customFormat="1" ht="11.25"/>
    <row r="665" s="21" customFormat="1" ht="11.25"/>
    <row r="666" s="21" customFormat="1" ht="11.25"/>
    <row r="667" s="21" customFormat="1" ht="11.25"/>
    <row r="668" s="21" customFormat="1" ht="11.25"/>
    <row r="669" s="21" customFormat="1" ht="11.25"/>
    <row r="670" s="21" customFormat="1" ht="11.25"/>
  </sheetData>
  <sheetProtection/>
  <mergeCells count="3">
    <mergeCell ref="A5:B5"/>
    <mergeCell ref="A6:B6"/>
    <mergeCell ref="A3:H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5" sqref="A5:H6"/>
    </sheetView>
  </sheetViews>
  <sheetFormatPr defaultColWidth="9.33203125" defaultRowHeight="11.25"/>
  <cols>
    <col min="1" max="8" width="20.83203125" style="0" customWidth="1"/>
    <col min="9" max="23" width="9.33203125" style="21" customWidth="1"/>
  </cols>
  <sheetData>
    <row r="1" spans="1:11" ht="15.75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8">
      <c r="A2" s="69"/>
      <c r="B2" s="69"/>
      <c r="C2" s="69"/>
      <c r="D2" s="69"/>
      <c r="E2" s="69"/>
      <c r="F2" s="69"/>
      <c r="G2" s="69"/>
      <c r="H2" s="69"/>
      <c r="I2" s="70"/>
      <c r="J2" s="70"/>
      <c r="K2" s="70"/>
    </row>
    <row r="3" spans="1:11" ht="15.75" customHeight="1">
      <c r="A3" s="331" t="s">
        <v>143</v>
      </c>
      <c r="B3" s="331"/>
      <c r="C3" s="331"/>
      <c r="D3" s="331"/>
      <c r="E3" s="331"/>
      <c r="F3" s="331"/>
      <c r="G3" s="331"/>
      <c r="H3" s="331"/>
      <c r="I3" s="100"/>
      <c r="J3" s="100"/>
      <c r="K3" s="100"/>
    </row>
    <row r="4" spans="1:11" ht="18">
      <c r="A4" s="69"/>
      <c r="B4" s="69"/>
      <c r="C4" s="69"/>
      <c r="D4" s="69"/>
      <c r="E4" s="69"/>
      <c r="F4" s="69"/>
      <c r="G4" s="69"/>
      <c r="H4" s="69"/>
      <c r="I4" s="70"/>
      <c r="J4" s="70"/>
      <c r="K4" s="70"/>
    </row>
    <row r="5" spans="1:11" ht="25.5" customHeight="1">
      <c r="A5" s="332" t="s">
        <v>11</v>
      </c>
      <c r="B5" s="332"/>
      <c r="C5" s="116">
        <f aca="true" t="shared" si="0" ref="C5:H5">UPPER(C8)</f>
      </c>
      <c r="D5" s="116">
        <f t="shared" si="0"/>
      </c>
      <c r="E5" s="116">
        <f t="shared" si="0"/>
      </c>
      <c r="F5" s="116">
        <f t="shared" si="0"/>
      </c>
      <c r="G5" s="116">
        <f t="shared" si="0"/>
      </c>
      <c r="H5" s="116">
        <f t="shared" si="0"/>
      </c>
      <c r="I5" s="71"/>
      <c r="J5" s="71"/>
      <c r="K5" s="71"/>
    </row>
    <row r="6" spans="1:8" ht="30.75" customHeight="1">
      <c r="A6" s="333">
        <v>1</v>
      </c>
      <c r="B6" s="333"/>
      <c r="C6" s="117">
        <v>2</v>
      </c>
      <c r="D6" s="117">
        <v>3</v>
      </c>
      <c r="E6" s="117">
        <v>4.33333333333333</v>
      </c>
      <c r="F6" s="117">
        <v>5.08333333333333</v>
      </c>
      <c r="G6" s="117">
        <v>6</v>
      </c>
      <c r="H6" s="117">
        <v>7</v>
      </c>
    </row>
    <row r="7" spans="1:11" ht="12.75" hidden="1">
      <c r="A7" s="89"/>
      <c r="B7" s="90" t="s">
        <v>77</v>
      </c>
      <c r="C7" s="91" t="e">
        <f>#REF!</f>
        <v>#REF!</v>
      </c>
      <c r="D7" s="91" t="e">
        <f>#REF!</f>
        <v>#REF!</v>
      </c>
      <c r="E7" s="91" t="e">
        <f>#REF!</f>
        <v>#REF!</v>
      </c>
      <c r="F7" s="91" t="e">
        <f>#REF!</f>
        <v>#REF!</v>
      </c>
      <c r="G7" s="91" t="e">
        <f>#REF!</f>
        <v>#REF!</v>
      </c>
      <c r="H7" s="91" t="e">
        <f>#REF!</f>
        <v>#REF!</v>
      </c>
      <c r="I7" s="72"/>
      <c r="J7" s="72"/>
      <c r="K7" s="72"/>
    </row>
    <row r="8" spans="1:11" ht="11.25" hidden="1">
      <c r="A8" s="101" t="s">
        <v>65</v>
      </c>
      <c r="B8" s="92"/>
      <c r="C8" s="92"/>
      <c r="D8" s="92"/>
      <c r="E8" s="92"/>
      <c r="F8" s="92"/>
      <c r="G8" s="92"/>
      <c r="H8" s="92"/>
      <c r="I8" s="72"/>
      <c r="J8" s="72"/>
      <c r="K8" s="72"/>
    </row>
    <row r="9" spans="1:11" ht="12.75" hidden="1">
      <c r="A9" s="73"/>
      <c r="B9" s="74"/>
      <c r="C9" s="75"/>
      <c r="D9" s="76"/>
      <c r="E9" s="76"/>
      <c r="F9" s="75"/>
      <c r="G9" s="75"/>
      <c r="H9" s="75"/>
      <c r="I9" s="73"/>
      <c r="J9" s="73"/>
      <c r="K9" s="73"/>
    </row>
    <row r="10" spans="1:11" ht="12.75">
      <c r="A10" s="73"/>
      <c r="B10" s="74"/>
      <c r="C10" s="75"/>
      <c r="D10" s="76"/>
      <c r="E10" s="76"/>
      <c r="F10" s="75"/>
      <c r="G10" s="75"/>
      <c r="H10" s="75"/>
      <c r="I10" s="73"/>
      <c r="J10" s="73"/>
      <c r="K10" s="73"/>
    </row>
    <row r="11" spans="1:11" ht="12.75">
      <c r="A11" s="73"/>
      <c r="B11" s="74"/>
      <c r="C11" s="75"/>
      <c r="D11" s="76"/>
      <c r="E11" s="76"/>
      <c r="F11" s="75"/>
      <c r="G11" s="75"/>
      <c r="H11" s="75"/>
      <c r="I11" s="73"/>
      <c r="J11" s="73"/>
      <c r="K11" s="73"/>
    </row>
    <row r="12" spans="1:11" ht="12.75">
      <c r="A12" s="73"/>
      <c r="B12" s="74"/>
      <c r="C12" s="75"/>
      <c r="D12" s="76"/>
      <c r="E12" s="76"/>
      <c r="F12" s="75"/>
      <c r="G12" s="75"/>
      <c r="H12" s="75"/>
      <c r="I12" s="73"/>
      <c r="J12" s="73"/>
      <c r="K12" s="73"/>
    </row>
    <row r="13" spans="1:11" ht="12.75">
      <c r="A13" s="73"/>
      <c r="B13" s="74"/>
      <c r="C13" s="75"/>
      <c r="D13" s="76"/>
      <c r="E13" s="76"/>
      <c r="F13" s="75"/>
      <c r="G13" s="75"/>
      <c r="H13" s="75"/>
      <c r="I13" s="73"/>
      <c r="J13" s="73"/>
      <c r="K13" s="73"/>
    </row>
    <row r="14" spans="1:11" ht="12.75">
      <c r="A14" s="73"/>
      <c r="B14" s="74"/>
      <c r="C14" s="75"/>
      <c r="D14" s="76"/>
      <c r="E14" s="76"/>
      <c r="F14" s="75"/>
      <c r="G14" s="75"/>
      <c r="H14" s="75"/>
      <c r="I14" s="73"/>
      <c r="J14" s="73"/>
      <c r="K14" s="73"/>
    </row>
    <row r="15" spans="1:11" s="21" customFormat="1" ht="12.75">
      <c r="A15" s="73"/>
      <c r="B15" s="74"/>
      <c r="C15" s="75"/>
      <c r="D15" s="76"/>
      <c r="E15" s="76"/>
      <c r="F15" s="75"/>
      <c r="G15" s="75"/>
      <c r="H15" s="75"/>
      <c r="I15" s="73"/>
      <c r="J15" s="73"/>
      <c r="K15" s="73"/>
    </row>
    <row r="16" spans="1:11" s="21" customFormat="1" ht="12.75">
      <c r="A16" s="73"/>
      <c r="B16" s="74"/>
      <c r="C16" s="75"/>
      <c r="D16" s="76"/>
      <c r="E16" s="76"/>
      <c r="F16" s="75"/>
      <c r="G16" s="75"/>
      <c r="H16" s="75"/>
      <c r="I16" s="73"/>
      <c r="J16" s="73"/>
      <c r="K16" s="73"/>
    </row>
    <row r="17" spans="1:11" s="21" customFormat="1" ht="12.75">
      <c r="A17" s="73"/>
      <c r="B17" s="74"/>
      <c r="C17" s="75"/>
      <c r="D17" s="76"/>
      <c r="E17" s="76"/>
      <c r="F17" s="75"/>
      <c r="G17" s="75"/>
      <c r="H17" s="75"/>
      <c r="I17" s="73"/>
      <c r="J17" s="73"/>
      <c r="K17" s="73"/>
    </row>
    <row r="18" spans="1:11" s="21" customFormat="1" ht="12.75">
      <c r="A18" s="73"/>
      <c r="B18" s="74"/>
      <c r="C18" s="75"/>
      <c r="D18" s="76"/>
      <c r="E18" s="76"/>
      <c r="F18" s="75"/>
      <c r="G18" s="75"/>
      <c r="H18" s="75"/>
      <c r="I18" s="73"/>
      <c r="J18" s="73"/>
      <c r="K18" s="73"/>
    </row>
    <row r="19" spans="1:11" s="21" customFormat="1" ht="12.75">
      <c r="A19" s="73"/>
      <c r="B19" s="74"/>
      <c r="C19" s="75"/>
      <c r="D19" s="76"/>
      <c r="E19" s="76"/>
      <c r="F19" s="75"/>
      <c r="G19" s="75"/>
      <c r="H19" s="75"/>
      <c r="I19" s="73"/>
      <c r="J19" s="73"/>
      <c r="K19" s="73"/>
    </row>
    <row r="20" spans="1:11" s="21" customFormat="1" ht="12.75">
      <c r="A20" s="73"/>
      <c r="B20" s="74"/>
      <c r="C20" s="75"/>
      <c r="D20" s="76"/>
      <c r="E20" s="76"/>
      <c r="F20" s="75"/>
      <c r="G20" s="75"/>
      <c r="H20" s="75"/>
      <c r="I20" s="73"/>
      <c r="J20" s="73"/>
      <c r="K20" s="73"/>
    </row>
    <row r="21" spans="1:11" s="21" customFormat="1" ht="12.75">
      <c r="A21" s="73"/>
      <c r="B21" s="74"/>
      <c r="C21" s="75"/>
      <c r="D21" s="76"/>
      <c r="E21" s="76"/>
      <c r="F21" s="75"/>
      <c r="G21" s="75"/>
      <c r="H21" s="75"/>
      <c r="I21" s="73"/>
      <c r="J21" s="73"/>
      <c r="K21" s="73"/>
    </row>
    <row r="22" spans="1:11" s="21" customFormat="1" ht="12.75">
      <c r="A22" s="73"/>
      <c r="B22" s="74"/>
      <c r="C22" s="75"/>
      <c r="D22" s="76"/>
      <c r="E22" s="76"/>
      <c r="F22" s="75"/>
      <c r="G22" s="75"/>
      <c r="H22" s="75"/>
      <c r="I22" s="73"/>
      <c r="J22" s="73"/>
      <c r="K22" s="73"/>
    </row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</sheetData>
  <sheetProtection/>
  <mergeCells count="4">
    <mergeCell ref="A1:K1"/>
    <mergeCell ref="A5:B5"/>
    <mergeCell ref="A6:B6"/>
    <mergeCell ref="A3:H3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13"/>
    </sheetView>
  </sheetViews>
  <sheetFormatPr defaultColWidth="9.33203125" defaultRowHeight="11.25"/>
  <cols>
    <col min="1" max="8" width="20.83203125" style="0" customWidth="1"/>
    <col min="10" max="31" width="9.33203125" style="21" customWidth="1"/>
  </cols>
  <sheetData>
    <row r="1" spans="1:11" ht="18">
      <c r="A1" s="69"/>
      <c r="B1" s="69"/>
      <c r="C1" s="69"/>
      <c r="D1" s="69"/>
      <c r="E1" s="69"/>
      <c r="F1" s="69"/>
      <c r="G1" s="69"/>
      <c r="H1" s="69"/>
      <c r="I1" s="70"/>
      <c r="J1" s="70"/>
      <c r="K1" s="70"/>
    </row>
    <row r="2" spans="1:11" ht="15.75" customHeight="1">
      <c r="A2" s="331" t="s">
        <v>144</v>
      </c>
      <c r="B2" s="331"/>
      <c r="C2" s="331"/>
      <c r="D2" s="331"/>
      <c r="E2" s="331"/>
      <c r="F2" s="331"/>
      <c r="G2" s="331"/>
      <c r="H2" s="331"/>
      <c r="I2" s="100"/>
      <c r="J2" s="100"/>
      <c r="K2" s="100"/>
    </row>
    <row r="3" spans="1:11" ht="18">
      <c r="A3" s="69"/>
      <c r="B3" s="69"/>
      <c r="C3" s="69"/>
      <c r="D3" s="69"/>
      <c r="E3" s="69"/>
      <c r="F3" s="69"/>
      <c r="G3" s="69"/>
      <c r="H3" s="69"/>
      <c r="I3" s="70"/>
      <c r="J3" s="70"/>
      <c r="K3" s="70"/>
    </row>
    <row r="4" spans="1:11" ht="32.25" customHeight="1">
      <c r="A4" s="334" t="s">
        <v>11</v>
      </c>
      <c r="B4" s="334"/>
      <c r="C4" s="87">
        <f aca="true" t="shared" si="0" ref="C4:H4">UPPER(C7)</f>
      </c>
      <c r="D4" s="87">
        <f t="shared" si="0"/>
      </c>
      <c r="E4" s="87">
        <f t="shared" si="0"/>
      </c>
      <c r="F4" s="87">
        <f t="shared" si="0"/>
      </c>
      <c r="G4" s="87">
        <f t="shared" si="0"/>
      </c>
      <c r="H4" s="87">
        <f t="shared" si="0"/>
      </c>
      <c r="I4" s="71"/>
      <c r="J4" s="71"/>
      <c r="K4" s="71"/>
    </row>
    <row r="5" spans="1:9" ht="28.5" customHeight="1">
      <c r="A5" s="335">
        <v>1</v>
      </c>
      <c r="B5" s="335"/>
      <c r="C5" s="88">
        <v>2</v>
      </c>
      <c r="D5" s="88">
        <v>3</v>
      </c>
      <c r="E5" s="88">
        <v>4.33333333333333</v>
      </c>
      <c r="F5" s="88">
        <v>5.08333333333333</v>
      </c>
      <c r="G5" s="88">
        <v>6</v>
      </c>
      <c r="H5" s="88">
        <v>7</v>
      </c>
      <c r="I5" s="21"/>
    </row>
    <row r="6" spans="1:11" ht="12.75" hidden="1">
      <c r="A6" s="89"/>
      <c r="B6" s="90" t="s">
        <v>77</v>
      </c>
      <c r="C6" s="91" t="e">
        <f>#REF!</f>
        <v>#REF!</v>
      </c>
      <c r="D6" s="91" t="e">
        <f>#REF!</f>
        <v>#REF!</v>
      </c>
      <c r="E6" s="91" t="e">
        <f>#REF!</f>
        <v>#REF!</v>
      </c>
      <c r="F6" s="91" t="e">
        <f>#REF!</f>
        <v>#REF!</v>
      </c>
      <c r="G6" s="91" t="e">
        <f>#REF!</f>
        <v>#REF!</v>
      </c>
      <c r="H6" s="91" t="e">
        <f>#REF!</f>
        <v>#REF!</v>
      </c>
      <c r="I6" s="72"/>
      <c r="J6" s="72"/>
      <c r="K6" s="72"/>
    </row>
    <row r="7" spans="1:11" ht="12.75" hidden="1">
      <c r="A7" s="102" t="s">
        <v>65</v>
      </c>
      <c r="B7" s="103"/>
      <c r="C7" s="103"/>
      <c r="D7" s="103"/>
      <c r="E7" s="103"/>
      <c r="F7" s="103"/>
      <c r="G7" s="103"/>
      <c r="H7" s="103"/>
      <c r="I7" s="93"/>
      <c r="J7" s="94"/>
      <c r="K7" s="94"/>
    </row>
    <row r="8" spans="1:11" ht="12.75" hidden="1">
      <c r="A8" s="73"/>
      <c r="B8" s="74"/>
      <c r="C8" s="75"/>
      <c r="D8" s="76"/>
      <c r="E8" s="76"/>
      <c r="F8" s="75"/>
      <c r="G8" s="75"/>
      <c r="H8" s="75"/>
      <c r="I8" s="73"/>
      <c r="J8" s="73"/>
      <c r="K8" s="73"/>
    </row>
    <row r="9" spans="1:11" ht="12.75" hidden="1">
      <c r="A9" s="73"/>
      <c r="B9" s="74"/>
      <c r="C9" s="75"/>
      <c r="D9" s="76"/>
      <c r="E9" s="76"/>
      <c r="F9" s="75"/>
      <c r="G9" s="75"/>
      <c r="H9" s="75"/>
      <c r="I9" s="73"/>
      <c r="J9" s="73"/>
      <c r="K9" s="73"/>
    </row>
    <row r="10" spans="1:11" ht="12.75">
      <c r="A10" s="73"/>
      <c r="B10" s="74"/>
      <c r="C10" s="75"/>
      <c r="D10" s="76"/>
      <c r="E10" s="76"/>
      <c r="F10" s="75"/>
      <c r="G10" s="75"/>
      <c r="H10" s="75"/>
      <c r="I10" s="73"/>
      <c r="J10" s="73"/>
      <c r="K10" s="73"/>
    </row>
    <row r="11" spans="1:11" ht="12.75">
      <c r="A11" s="73"/>
      <c r="B11" s="74"/>
      <c r="C11" s="75"/>
      <c r="D11" s="76"/>
      <c r="E11" s="76"/>
      <c r="F11" s="75"/>
      <c r="G11" s="75"/>
      <c r="H11" s="75"/>
      <c r="I11" s="73"/>
      <c r="J11" s="73"/>
      <c r="K11" s="73"/>
    </row>
    <row r="12" spans="1:11" s="21" customFormat="1" ht="12.75">
      <c r="A12" s="73"/>
      <c r="B12" s="74"/>
      <c r="C12" s="75"/>
      <c r="D12" s="76"/>
      <c r="E12" s="76"/>
      <c r="F12" s="75"/>
      <c r="G12" s="75"/>
      <c r="H12" s="75"/>
      <c r="I12" s="73"/>
      <c r="J12" s="73"/>
      <c r="K12" s="73"/>
    </row>
    <row r="13" spans="1:11" s="21" customFormat="1" ht="12.75">
      <c r="A13" s="73"/>
      <c r="B13" s="74"/>
      <c r="C13" s="75"/>
      <c r="D13" s="76"/>
      <c r="E13" s="76"/>
      <c r="F13" s="75"/>
      <c r="G13" s="75"/>
      <c r="H13" s="75"/>
      <c r="I13" s="73"/>
      <c r="J13" s="73"/>
      <c r="K13" s="73"/>
    </row>
    <row r="14" spans="1:11" s="21" customFormat="1" ht="12.75">
      <c r="A14" s="73"/>
      <c r="B14" s="74"/>
      <c r="C14" s="75"/>
      <c r="D14" s="76"/>
      <c r="E14" s="76"/>
      <c r="F14" s="75"/>
      <c r="G14" s="75"/>
      <c r="H14" s="75"/>
      <c r="I14" s="73"/>
      <c r="J14" s="73"/>
      <c r="K14" s="73"/>
    </row>
    <row r="15" spans="1:11" s="21" customFormat="1" ht="12.75">
      <c r="A15" s="73"/>
      <c r="B15" s="74"/>
      <c r="C15" s="75"/>
      <c r="D15" s="76"/>
      <c r="E15" s="76"/>
      <c r="F15" s="75"/>
      <c r="G15" s="75"/>
      <c r="H15" s="75"/>
      <c r="I15" s="73"/>
      <c r="J15" s="73"/>
      <c r="K15" s="73"/>
    </row>
    <row r="16" spans="1:11" s="21" customFormat="1" ht="12.75">
      <c r="A16" s="73"/>
      <c r="B16" s="74"/>
      <c r="C16" s="75"/>
      <c r="D16" s="76"/>
      <c r="E16" s="76"/>
      <c r="F16" s="75"/>
      <c r="G16" s="75"/>
      <c r="H16" s="75"/>
      <c r="I16" s="73"/>
      <c r="J16" s="73"/>
      <c r="K16" s="73"/>
    </row>
    <row r="17" spans="1:11" s="21" customFormat="1" ht="12.75">
      <c r="A17" s="73"/>
      <c r="B17" s="74"/>
      <c r="C17" s="75"/>
      <c r="D17" s="76"/>
      <c r="E17" s="76"/>
      <c r="F17" s="75"/>
      <c r="G17" s="75"/>
      <c r="H17" s="75"/>
      <c r="I17" s="73"/>
      <c r="J17" s="73"/>
      <c r="K17" s="73"/>
    </row>
    <row r="18" spans="1:11" s="21" customFormat="1" ht="12.75">
      <c r="A18" s="73"/>
      <c r="B18" s="74"/>
      <c r="C18" s="75"/>
      <c r="D18" s="76"/>
      <c r="E18" s="76"/>
      <c r="F18" s="75"/>
      <c r="G18" s="75"/>
      <c r="H18" s="75"/>
      <c r="I18" s="73"/>
      <c r="J18" s="73"/>
      <c r="K18" s="73"/>
    </row>
    <row r="19" spans="1:11" s="21" customFormat="1" ht="12.75">
      <c r="A19" s="73"/>
      <c r="B19" s="74"/>
      <c r="C19" s="75"/>
      <c r="D19" s="76"/>
      <c r="E19" s="76"/>
      <c r="F19" s="75"/>
      <c r="G19" s="75"/>
      <c r="H19" s="75"/>
      <c r="I19" s="73"/>
      <c r="J19" s="73"/>
      <c r="K19" s="73"/>
    </row>
    <row r="20" spans="1:11" s="21" customFormat="1" ht="12.75">
      <c r="A20" s="73"/>
      <c r="B20" s="74"/>
      <c r="C20" s="75"/>
      <c r="D20" s="76"/>
      <c r="E20" s="76"/>
      <c r="F20" s="75"/>
      <c r="G20" s="75"/>
      <c r="H20" s="75"/>
      <c r="I20" s="73"/>
      <c r="J20" s="73"/>
      <c r="K20" s="73"/>
    </row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  <row r="165" s="21" customFormat="1" ht="11.25"/>
    <row r="166" s="21" customFormat="1" ht="11.25"/>
    <row r="167" s="21" customFormat="1" ht="11.25"/>
    <row r="168" s="21" customFormat="1" ht="11.25"/>
    <row r="169" s="21" customFormat="1" ht="11.25"/>
    <row r="170" s="21" customFormat="1" ht="11.25"/>
    <row r="171" s="21" customFormat="1" ht="11.25"/>
    <row r="172" s="21" customFormat="1" ht="11.25"/>
    <row r="173" s="21" customFormat="1" ht="11.25"/>
    <row r="174" s="21" customFormat="1" ht="11.25"/>
    <row r="175" s="21" customFormat="1" ht="11.25"/>
    <row r="176" s="21" customFormat="1" ht="11.25"/>
    <row r="177" s="21" customFormat="1" ht="11.25"/>
    <row r="178" s="21" customFormat="1" ht="11.25"/>
    <row r="179" s="21" customFormat="1" ht="11.25"/>
    <row r="180" s="21" customFormat="1" ht="11.25"/>
    <row r="181" s="21" customFormat="1" ht="11.25"/>
    <row r="182" s="21" customFormat="1" ht="11.25"/>
    <row r="183" s="21" customFormat="1" ht="11.25"/>
    <row r="184" s="21" customFormat="1" ht="11.25"/>
    <row r="185" s="21" customFormat="1" ht="11.25"/>
    <row r="186" s="21" customFormat="1" ht="11.25"/>
    <row r="187" s="21" customFormat="1" ht="11.25"/>
    <row r="188" s="21" customFormat="1" ht="11.25"/>
    <row r="189" s="21" customFormat="1" ht="11.25"/>
    <row r="190" s="21" customFormat="1" ht="11.25"/>
    <row r="191" s="21" customFormat="1" ht="11.25"/>
  </sheetData>
  <sheetProtection/>
  <mergeCells count="3">
    <mergeCell ref="A4:B4"/>
    <mergeCell ref="A5:B5"/>
    <mergeCell ref="A2:H2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6"/>
  <sheetViews>
    <sheetView zoomScalePageLayoutView="0" workbookViewId="0" topLeftCell="A25">
      <selection activeCell="B61" sqref="B61"/>
    </sheetView>
  </sheetViews>
  <sheetFormatPr defaultColWidth="9.33203125" defaultRowHeight="11.25"/>
  <cols>
    <col min="1" max="1" width="17.16015625" style="2" customWidth="1"/>
    <col min="2" max="2" width="65" style="2" customWidth="1"/>
    <col min="3" max="3" width="28.83203125" style="2" customWidth="1"/>
    <col min="4" max="4" width="21.83203125" style="2" customWidth="1"/>
    <col min="5" max="5" width="24.83203125" style="2" customWidth="1"/>
    <col min="6" max="6" width="17.16015625" style="2" customWidth="1"/>
    <col min="10" max="46" width="9.33203125" style="21" customWidth="1"/>
  </cols>
  <sheetData>
    <row r="1" spans="1:9" ht="18">
      <c r="A1" s="172"/>
      <c r="B1" s="172"/>
      <c r="C1" s="172"/>
      <c r="D1" s="172"/>
      <c r="E1" s="172"/>
      <c r="F1" s="172"/>
      <c r="G1" s="70"/>
      <c r="H1" s="70"/>
      <c r="I1" s="70"/>
    </row>
    <row r="2" spans="1:9" ht="15.75" customHeight="1">
      <c r="A2" s="330" t="s">
        <v>145</v>
      </c>
      <c r="B2" s="330"/>
      <c r="C2" s="330"/>
      <c r="D2" s="330"/>
      <c r="E2" s="330"/>
      <c r="F2" s="330"/>
      <c r="G2" s="100"/>
      <c r="H2" s="100"/>
      <c r="I2" s="100"/>
    </row>
    <row r="3" spans="1:9" ht="15.75" customHeight="1">
      <c r="A3" s="330" t="s">
        <v>146</v>
      </c>
      <c r="B3" s="330"/>
      <c r="C3" s="330"/>
      <c r="D3" s="330"/>
      <c r="E3" s="330"/>
      <c r="F3" s="330"/>
      <c r="G3" s="100"/>
      <c r="H3" s="100"/>
      <c r="I3" s="100"/>
    </row>
    <row r="4" spans="1:9" ht="18">
      <c r="A4" s="172"/>
      <c r="B4" s="172"/>
      <c r="C4" s="172"/>
      <c r="D4" s="172"/>
      <c r="E4" s="172"/>
      <c r="F4" s="172"/>
      <c r="G4" s="70"/>
      <c r="H4" s="70"/>
      <c r="I4" s="70"/>
    </row>
    <row r="5" spans="1:9" ht="58.5" customHeight="1">
      <c r="A5" s="328" t="s">
        <v>11</v>
      </c>
      <c r="B5" s="328"/>
      <c r="C5" s="158" t="s">
        <v>202</v>
      </c>
      <c r="D5" s="158" t="s">
        <v>13</v>
      </c>
      <c r="E5" s="158" t="s">
        <v>200</v>
      </c>
      <c r="F5" s="158" t="s">
        <v>16</v>
      </c>
      <c r="G5" s="71"/>
      <c r="H5" s="71"/>
      <c r="I5" s="71"/>
    </row>
    <row r="6" spans="1:9" ht="22.5" customHeight="1">
      <c r="A6" s="329">
        <v>1</v>
      </c>
      <c r="B6" s="329"/>
      <c r="C6" s="118">
        <v>2</v>
      </c>
      <c r="D6" s="118">
        <v>3</v>
      </c>
      <c r="E6" s="118">
        <v>4.33333333333333</v>
      </c>
      <c r="F6" s="159" t="s">
        <v>201</v>
      </c>
      <c r="G6" s="21"/>
      <c r="H6" s="21"/>
      <c r="I6" s="21"/>
    </row>
    <row r="7" spans="1:9" s="21" customFormat="1" ht="15" customHeight="1">
      <c r="A7" s="80" t="s">
        <v>147</v>
      </c>
      <c r="B7" s="104" t="s">
        <v>148</v>
      </c>
      <c r="C7" s="173">
        <v>6604656</v>
      </c>
      <c r="D7" s="173">
        <v>6604656</v>
      </c>
      <c r="E7" s="122">
        <v>2340466.09</v>
      </c>
      <c r="F7" s="122">
        <f aca="true" t="shared" si="0" ref="F7:F14">SUM(E7/D7)*100</f>
        <v>35.436608507695176</v>
      </c>
      <c r="G7" s="77"/>
      <c r="H7" s="77"/>
      <c r="I7" s="77"/>
    </row>
    <row r="8" spans="1:9" s="68" customFormat="1" ht="15" customHeight="1">
      <c r="A8" s="105" t="s">
        <v>135</v>
      </c>
      <c r="B8" s="106" t="s">
        <v>134</v>
      </c>
      <c r="C8" s="124">
        <v>6551433</v>
      </c>
      <c r="D8" s="124">
        <v>6551433</v>
      </c>
      <c r="E8" s="123">
        <v>2306389.42</v>
      </c>
      <c r="F8" s="125">
        <f t="shared" si="0"/>
        <v>35.2043502543642</v>
      </c>
      <c r="G8" s="78"/>
      <c r="H8" s="78"/>
      <c r="I8" s="78"/>
    </row>
    <row r="9" spans="1:9" s="68" customFormat="1" ht="15" customHeight="1">
      <c r="A9" s="105" t="s">
        <v>137</v>
      </c>
      <c r="B9" s="106" t="s">
        <v>136</v>
      </c>
      <c r="C9" s="124">
        <v>53223</v>
      </c>
      <c r="D9" s="124">
        <v>53223</v>
      </c>
      <c r="E9" s="123">
        <v>34076.67</v>
      </c>
      <c r="F9" s="125">
        <f t="shared" si="0"/>
        <v>64.02621047291585</v>
      </c>
      <c r="G9" s="78"/>
      <c r="H9" s="78"/>
      <c r="I9" s="78"/>
    </row>
    <row r="10" spans="1:9" s="21" customFormat="1" ht="15" customHeight="1">
      <c r="A10" s="81" t="s">
        <v>149</v>
      </c>
      <c r="B10" s="82" t="s">
        <v>193</v>
      </c>
      <c r="C10" s="173">
        <v>6604656</v>
      </c>
      <c r="D10" s="173">
        <v>6604656</v>
      </c>
      <c r="E10" s="122">
        <v>2340466.09</v>
      </c>
      <c r="F10" s="122">
        <f t="shared" si="0"/>
        <v>35.436608507695176</v>
      </c>
      <c r="G10" s="73"/>
      <c r="H10" s="73"/>
      <c r="I10" s="73"/>
    </row>
    <row r="11" spans="1:9" s="21" customFormat="1" ht="15" customHeight="1">
      <c r="A11" s="107" t="s">
        <v>150</v>
      </c>
      <c r="B11" s="108" t="s">
        <v>194</v>
      </c>
      <c r="C11" s="173">
        <v>6604656</v>
      </c>
      <c r="D11" s="173">
        <v>6604656</v>
      </c>
      <c r="E11" s="122">
        <v>2340466.09</v>
      </c>
      <c r="F11" s="122">
        <f t="shared" si="0"/>
        <v>35.436608507695176</v>
      </c>
      <c r="G11" s="73"/>
      <c r="H11" s="73"/>
      <c r="I11" s="73"/>
    </row>
    <row r="12" spans="1:9" s="21" customFormat="1" ht="15" customHeight="1">
      <c r="A12" s="109" t="s">
        <v>151</v>
      </c>
      <c r="B12" s="110" t="s">
        <v>195</v>
      </c>
      <c r="C12" s="173">
        <v>6414809</v>
      </c>
      <c r="D12" s="173">
        <v>6414809</v>
      </c>
      <c r="E12" s="122">
        <v>2307542.29</v>
      </c>
      <c r="F12" s="122">
        <f t="shared" si="0"/>
        <v>35.97211218603703</v>
      </c>
      <c r="G12" s="73"/>
      <c r="H12" s="73"/>
      <c r="I12" s="73"/>
    </row>
    <row r="13" spans="1:6" s="68" customFormat="1" ht="15" customHeight="1">
      <c r="A13" s="111" t="s">
        <v>135</v>
      </c>
      <c r="B13" s="57" t="s">
        <v>134</v>
      </c>
      <c r="C13" s="177">
        <v>6361586</v>
      </c>
      <c r="D13" s="177">
        <v>6361586</v>
      </c>
      <c r="E13" s="125">
        <v>2273465.62</v>
      </c>
      <c r="F13" s="125">
        <f t="shared" si="0"/>
        <v>35.73740290550187</v>
      </c>
    </row>
    <row r="14" spans="1:6" s="68" customFormat="1" ht="15" customHeight="1">
      <c r="A14" s="112" t="s">
        <v>137</v>
      </c>
      <c r="B14" s="57" t="s">
        <v>78</v>
      </c>
      <c r="C14" s="177">
        <v>3374875</v>
      </c>
      <c r="D14" s="177">
        <v>3374875</v>
      </c>
      <c r="E14" s="125">
        <v>1513013</v>
      </c>
      <c r="F14" s="125">
        <f t="shared" si="0"/>
        <v>44.83167524723138</v>
      </c>
    </row>
    <row r="15" spans="1:6" s="68" customFormat="1" ht="15" customHeight="1">
      <c r="A15" s="113" t="s">
        <v>152</v>
      </c>
      <c r="B15" s="114" t="s">
        <v>80</v>
      </c>
      <c r="C15" s="171"/>
      <c r="D15" s="171"/>
      <c r="E15" s="123">
        <v>1215421.17</v>
      </c>
      <c r="F15" s="125"/>
    </row>
    <row r="16" spans="1:6" s="68" customFormat="1" ht="15" customHeight="1">
      <c r="A16" s="113" t="s">
        <v>153</v>
      </c>
      <c r="B16" s="114" t="s">
        <v>81</v>
      </c>
      <c r="C16" s="171"/>
      <c r="D16" s="171"/>
      <c r="E16" s="123">
        <v>51457.86</v>
      </c>
      <c r="F16" s="125"/>
    </row>
    <row r="17" spans="1:6" s="68" customFormat="1" ht="15" customHeight="1">
      <c r="A17" s="113" t="s">
        <v>154</v>
      </c>
      <c r="B17" s="114" t="s">
        <v>82</v>
      </c>
      <c r="C17" s="171"/>
      <c r="D17" s="171"/>
      <c r="E17" s="123">
        <v>37098.93</v>
      </c>
      <c r="F17" s="125"/>
    </row>
    <row r="18" spans="1:6" s="68" customFormat="1" ht="15" customHeight="1">
      <c r="A18" s="113" t="s">
        <v>155</v>
      </c>
      <c r="B18" s="114" t="s">
        <v>84</v>
      </c>
      <c r="C18" s="171"/>
      <c r="D18" s="171"/>
      <c r="E18" s="123">
        <v>209035.04</v>
      </c>
      <c r="F18" s="125"/>
    </row>
    <row r="19" spans="1:6" s="68" customFormat="1" ht="15" customHeight="1">
      <c r="A19" s="112" t="s">
        <v>156</v>
      </c>
      <c r="B19" s="57" t="s">
        <v>85</v>
      </c>
      <c r="C19" s="177">
        <v>2437994</v>
      </c>
      <c r="D19" s="177">
        <v>2437994</v>
      </c>
      <c r="E19" s="125">
        <v>709155.72</v>
      </c>
      <c r="F19" s="125">
        <f>SUM(E19/D19)*100</f>
        <v>29.08767289829261</v>
      </c>
    </row>
    <row r="20" spans="1:6" s="68" customFormat="1" ht="15" customHeight="1">
      <c r="A20" s="113" t="s">
        <v>157</v>
      </c>
      <c r="B20" s="114" t="s">
        <v>87</v>
      </c>
      <c r="C20" s="171"/>
      <c r="D20" s="171"/>
      <c r="E20" s="123">
        <v>38488.44</v>
      </c>
      <c r="F20" s="125"/>
    </row>
    <row r="21" spans="1:6" s="68" customFormat="1" ht="15" customHeight="1">
      <c r="A21" s="113" t="s">
        <v>158</v>
      </c>
      <c r="B21" s="114" t="s">
        <v>88</v>
      </c>
      <c r="C21" s="171"/>
      <c r="D21" s="171"/>
      <c r="E21" s="123">
        <v>32118.68</v>
      </c>
      <c r="F21" s="125"/>
    </row>
    <row r="22" spans="1:6" s="68" customFormat="1" ht="15" customHeight="1">
      <c r="A22" s="113" t="s">
        <v>159</v>
      </c>
      <c r="B22" s="114" t="s">
        <v>89</v>
      </c>
      <c r="C22" s="171"/>
      <c r="D22" s="171"/>
      <c r="E22" s="123">
        <v>737</v>
      </c>
      <c r="F22" s="125"/>
    </row>
    <row r="23" spans="1:6" s="68" customFormat="1" ht="15" customHeight="1">
      <c r="A23" s="113" t="s">
        <v>160</v>
      </c>
      <c r="B23" s="114" t="s">
        <v>91</v>
      </c>
      <c r="C23" s="171"/>
      <c r="D23" s="171"/>
      <c r="E23" s="123">
        <v>42679.71</v>
      </c>
      <c r="F23" s="125"/>
    </row>
    <row r="24" spans="1:6" s="68" customFormat="1" ht="15" customHeight="1">
      <c r="A24" s="113" t="s">
        <v>161</v>
      </c>
      <c r="B24" s="114" t="s">
        <v>130</v>
      </c>
      <c r="C24" s="171"/>
      <c r="D24" s="171"/>
      <c r="E24" s="123">
        <v>663.61</v>
      </c>
      <c r="F24" s="125"/>
    </row>
    <row r="25" spans="1:6" s="68" customFormat="1" ht="15" customHeight="1">
      <c r="A25" s="113" t="s">
        <v>162</v>
      </c>
      <c r="B25" s="114" t="s">
        <v>92</v>
      </c>
      <c r="C25" s="171"/>
      <c r="D25" s="171"/>
      <c r="E25" s="123">
        <v>167339.56</v>
      </c>
      <c r="F25" s="125"/>
    </row>
    <row r="26" spans="1:6" s="68" customFormat="1" ht="15" customHeight="1">
      <c r="A26" s="113" t="s">
        <v>163</v>
      </c>
      <c r="B26" s="114" t="s">
        <v>93</v>
      </c>
      <c r="C26" s="171"/>
      <c r="D26" s="171"/>
      <c r="E26" s="123">
        <v>9018.41</v>
      </c>
      <c r="F26" s="125"/>
    </row>
    <row r="27" spans="1:6" s="68" customFormat="1" ht="15" customHeight="1">
      <c r="A27" s="113" t="s">
        <v>164</v>
      </c>
      <c r="B27" s="114" t="s">
        <v>94</v>
      </c>
      <c r="C27" s="171"/>
      <c r="D27" s="171"/>
      <c r="E27" s="123">
        <v>21608.22</v>
      </c>
      <c r="F27" s="125"/>
    </row>
    <row r="28" spans="1:6" s="68" customFormat="1" ht="15" customHeight="1">
      <c r="A28" s="113" t="s">
        <v>165</v>
      </c>
      <c r="B28" s="114" t="s">
        <v>196</v>
      </c>
      <c r="C28" s="171"/>
      <c r="D28" s="171"/>
      <c r="E28" s="123">
        <v>16030.54</v>
      </c>
      <c r="F28" s="125"/>
    </row>
    <row r="29" spans="1:6" s="68" customFormat="1" ht="15" customHeight="1">
      <c r="A29" s="113" t="s">
        <v>166</v>
      </c>
      <c r="B29" s="114" t="s">
        <v>97</v>
      </c>
      <c r="C29" s="171"/>
      <c r="D29" s="171"/>
      <c r="E29" s="123">
        <v>42243.81</v>
      </c>
      <c r="F29" s="125"/>
    </row>
    <row r="30" spans="1:6" s="68" customFormat="1" ht="15" customHeight="1">
      <c r="A30" s="113" t="s">
        <v>167</v>
      </c>
      <c r="B30" s="114" t="s">
        <v>98</v>
      </c>
      <c r="C30" s="171"/>
      <c r="D30" s="171"/>
      <c r="E30" s="123">
        <v>39983.71</v>
      </c>
      <c r="F30" s="125"/>
    </row>
    <row r="31" spans="1:6" s="68" customFormat="1" ht="15" customHeight="1">
      <c r="A31" s="113" t="s">
        <v>168</v>
      </c>
      <c r="B31" s="114" t="s">
        <v>99</v>
      </c>
      <c r="C31" s="171"/>
      <c r="D31" s="171"/>
      <c r="E31" s="123">
        <v>29800.48</v>
      </c>
      <c r="F31" s="125"/>
    </row>
    <row r="32" spans="1:6" s="68" customFormat="1" ht="15" customHeight="1">
      <c r="A32" s="113" t="s">
        <v>169</v>
      </c>
      <c r="B32" s="114" t="s">
        <v>100</v>
      </c>
      <c r="C32" s="171"/>
      <c r="D32" s="171"/>
      <c r="E32" s="123">
        <v>23184.09</v>
      </c>
      <c r="F32" s="125"/>
    </row>
    <row r="33" spans="1:6" s="68" customFormat="1" ht="15" customHeight="1">
      <c r="A33" s="113" t="s">
        <v>170</v>
      </c>
      <c r="B33" s="114" t="s">
        <v>197</v>
      </c>
      <c r="C33" s="171"/>
      <c r="D33" s="171"/>
      <c r="E33" s="123">
        <v>52827.56</v>
      </c>
      <c r="F33" s="125"/>
    </row>
    <row r="34" spans="1:6" s="68" customFormat="1" ht="15" customHeight="1">
      <c r="A34" s="113" t="s">
        <v>171</v>
      </c>
      <c r="B34" s="114" t="s">
        <v>102</v>
      </c>
      <c r="C34" s="171"/>
      <c r="D34" s="171"/>
      <c r="E34" s="123">
        <v>5686.22</v>
      </c>
      <c r="F34" s="125"/>
    </row>
    <row r="35" spans="1:6" s="68" customFormat="1" ht="15" customHeight="1">
      <c r="A35" s="113" t="s">
        <v>172</v>
      </c>
      <c r="B35" s="114" t="s">
        <v>103</v>
      </c>
      <c r="C35" s="171"/>
      <c r="D35" s="171"/>
      <c r="E35" s="123">
        <v>54806.51</v>
      </c>
      <c r="F35" s="125"/>
    </row>
    <row r="36" spans="1:6" s="68" customFormat="1" ht="15" customHeight="1">
      <c r="A36" s="113" t="s">
        <v>173</v>
      </c>
      <c r="B36" s="114" t="s">
        <v>104</v>
      </c>
      <c r="C36" s="171"/>
      <c r="D36" s="171"/>
      <c r="E36" s="123">
        <v>5117.62</v>
      </c>
      <c r="F36" s="125"/>
    </row>
    <row r="37" spans="1:6" s="68" customFormat="1" ht="15" customHeight="1">
      <c r="A37" s="113" t="s">
        <v>174</v>
      </c>
      <c r="B37" s="114" t="s">
        <v>105</v>
      </c>
      <c r="C37" s="171"/>
      <c r="D37" s="171"/>
      <c r="E37" s="123">
        <v>20092.82</v>
      </c>
      <c r="F37" s="125"/>
    </row>
    <row r="38" spans="1:6" s="68" customFormat="1" ht="15" customHeight="1">
      <c r="A38" s="113" t="s">
        <v>175</v>
      </c>
      <c r="B38" s="114" t="s">
        <v>106</v>
      </c>
      <c r="C38" s="171"/>
      <c r="D38" s="171"/>
      <c r="E38" s="123">
        <v>11738.8</v>
      </c>
      <c r="F38" s="125"/>
    </row>
    <row r="39" spans="1:6" s="68" customFormat="1" ht="15" customHeight="1">
      <c r="A39" s="113" t="s">
        <v>176</v>
      </c>
      <c r="B39" s="114" t="s">
        <v>108</v>
      </c>
      <c r="C39" s="171"/>
      <c r="D39" s="171"/>
      <c r="E39" s="123">
        <v>349.82</v>
      </c>
      <c r="F39" s="125"/>
    </row>
    <row r="40" spans="1:6" s="68" customFormat="1" ht="15" customHeight="1">
      <c r="A40" s="113" t="s">
        <v>177</v>
      </c>
      <c r="B40" s="114" t="s">
        <v>109</v>
      </c>
      <c r="C40" s="171"/>
      <c r="D40" s="171"/>
      <c r="E40" s="123">
        <v>82794.12</v>
      </c>
      <c r="F40" s="125"/>
    </row>
    <row r="41" spans="1:6" s="68" customFormat="1" ht="15" customHeight="1">
      <c r="A41" s="113" t="s">
        <v>178</v>
      </c>
      <c r="B41" s="114" t="s">
        <v>110</v>
      </c>
      <c r="C41" s="171"/>
      <c r="D41" s="171"/>
      <c r="E41" s="123">
        <v>558.16</v>
      </c>
      <c r="F41" s="125"/>
    </row>
    <row r="42" spans="1:6" s="68" customFormat="1" ht="15" customHeight="1">
      <c r="A42" s="113" t="s">
        <v>179</v>
      </c>
      <c r="B42" s="114" t="s">
        <v>111</v>
      </c>
      <c r="C42" s="171"/>
      <c r="D42" s="171"/>
      <c r="E42" s="123">
        <v>1648.86</v>
      </c>
      <c r="F42" s="125"/>
    </row>
    <row r="43" spans="1:6" s="68" customFormat="1" ht="15" customHeight="1">
      <c r="A43" s="113" t="s">
        <v>180</v>
      </c>
      <c r="B43" s="114" t="s">
        <v>107</v>
      </c>
      <c r="C43" s="171"/>
      <c r="D43" s="171"/>
      <c r="E43" s="123">
        <v>9638.97</v>
      </c>
      <c r="F43" s="125"/>
    </row>
    <row r="44" spans="1:6" s="68" customFormat="1" ht="15" customHeight="1">
      <c r="A44" s="112" t="s">
        <v>181</v>
      </c>
      <c r="B44" s="57" t="s">
        <v>112</v>
      </c>
      <c r="C44" s="177">
        <v>9276</v>
      </c>
      <c r="D44" s="177">
        <v>9276</v>
      </c>
      <c r="E44" s="125">
        <v>257.79</v>
      </c>
      <c r="F44" s="125">
        <f>SUM(E44/D44)*100</f>
        <v>2.7791073738680465</v>
      </c>
    </row>
    <row r="45" spans="1:6" s="68" customFormat="1" ht="15" customHeight="1">
      <c r="A45" s="113" t="s">
        <v>182</v>
      </c>
      <c r="B45" s="114" t="s">
        <v>114</v>
      </c>
      <c r="C45" s="171"/>
      <c r="D45" s="171"/>
      <c r="E45" s="123">
        <v>51.52</v>
      </c>
      <c r="F45" s="125"/>
    </row>
    <row r="46" spans="1:6" s="68" customFormat="1" ht="15" customHeight="1">
      <c r="A46" s="113" t="s">
        <v>183</v>
      </c>
      <c r="B46" s="114" t="s">
        <v>115</v>
      </c>
      <c r="C46" s="171"/>
      <c r="D46" s="171"/>
      <c r="E46" s="123">
        <v>206.27</v>
      </c>
      <c r="F46" s="125"/>
    </row>
    <row r="47" spans="1:6" s="68" customFormat="1" ht="15" customHeight="1">
      <c r="A47" s="112" t="s">
        <v>184</v>
      </c>
      <c r="B47" s="57" t="s">
        <v>116</v>
      </c>
      <c r="C47" s="177">
        <v>53089</v>
      </c>
      <c r="D47" s="177">
        <v>53089</v>
      </c>
      <c r="E47" s="178"/>
      <c r="F47" s="125"/>
    </row>
    <row r="48" spans="1:6" s="68" customFormat="1" ht="15" customHeight="1">
      <c r="A48" s="112" t="s">
        <v>185</v>
      </c>
      <c r="B48" s="57" t="s">
        <v>119</v>
      </c>
      <c r="C48" s="177">
        <v>13538</v>
      </c>
      <c r="D48" s="177">
        <v>13538</v>
      </c>
      <c r="E48" s="178"/>
      <c r="F48" s="125"/>
    </row>
    <row r="49" spans="1:6" s="68" customFormat="1" ht="15" customHeight="1">
      <c r="A49" s="112" t="s">
        <v>186</v>
      </c>
      <c r="B49" s="57" t="s">
        <v>123</v>
      </c>
      <c r="C49" s="177">
        <v>472814</v>
      </c>
      <c r="D49" s="177">
        <v>472814</v>
      </c>
      <c r="E49" s="125">
        <v>51039.11</v>
      </c>
      <c r="F49" s="125">
        <f>SUM(E49/D49)*100</f>
        <v>10.794754385445438</v>
      </c>
    </row>
    <row r="50" spans="1:6" s="68" customFormat="1" ht="15" customHeight="1">
      <c r="A50" s="113" t="s">
        <v>187</v>
      </c>
      <c r="B50" s="114" t="s">
        <v>125</v>
      </c>
      <c r="C50" s="171"/>
      <c r="D50" s="171"/>
      <c r="E50" s="123">
        <v>16848.5</v>
      </c>
      <c r="F50" s="125"/>
    </row>
    <row r="51" spans="1:6" s="68" customFormat="1" ht="15" customHeight="1">
      <c r="A51" s="113" t="s">
        <v>188</v>
      </c>
      <c r="B51" s="114" t="s">
        <v>126</v>
      </c>
      <c r="C51" s="171"/>
      <c r="D51" s="171"/>
      <c r="E51" s="123">
        <v>15863.9</v>
      </c>
      <c r="F51" s="125"/>
    </row>
    <row r="52" spans="1:6" s="68" customFormat="1" ht="15" customHeight="1">
      <c r="A52" s="113" t="s">
        <v>189</v>
      </c>
      <c r="B52" s="114" t="s">
        <v>127</v>
      </c>
      <c r="C52" s="171"/>
      <c r="D52" s="171"/>
      <c r="E52" s="123">
        <v>4391.25</v>
      </c>
      <c r="F52" s="125"/>
    </row>
    <row r="53" spans="1:6" s="68" customFormat="1" ht="15" customHeight="1">
      <c r="A53" s="113" t="s">
        <v>190</v>
      </c>
      <c r="B53" s="114" t="s">
        <v>131</v>
      </c>
      <c r="C53" s="171"/>
      <c r="D53" s="171"/>
      <c r="E53" s="123">
        <v>13921.47</v>
      </c>
      <c r="F53" s="125"/>
    </row>
    <row r="54" spans="1:6" s="68" customFormat="1" ht="15" customHeight="1">
      <c r="A54" s="113" t="s">
        <v>191</v>
      </c>
      <c r="B54" s="114" t="s">
        <v>129</v>
      </c>
      <c r="C54" s="171"/>
      <c r="D54" s="171"/>
      <c r="E54" s="123">
        <v>13.99</v>
      </c>
      <c r="F54" s="125"/>
    </row>
    <row r="55" spans="1:6" s="68" customFormat="1" ht="15" customHeight="1">
      <c r="A55" s="111" t="s">
        <v>137</v>
      </c>
      <c r="B55" s="57" t="s">
        <v>136</v>
      </c>
      <c r="C55" s="177">
        <v>53223</v>
      </c>
      <c r="D55" s="177">
        <v>53223</v>
      </c>
      <c r="E55" s="125">
        <v>34076.67</v>
      </c>
      <c r="F55" s="125">
        <f>SUM(E55/D55)*100</f>
        <v>64.02621047291585</v>
      </c>
    </row>
    <row r="56" spans="1:6" s="68" customFormat="1" ht="15" customHeight="1">
      <c r="A56" s="112" t="s">
        <v>156</v>
      </c>
      <c r="B56" s="57" t="s">
        <v>85</v>
      </c>
      <c r="C56" s="177">
        <v>53090</v>
      </c>
      <c r="D56" s="177">
        <v>53090</v>
      </c>
      <c r="E56" s="125">
        <v>34076.67</v>
      </c>
      <c r="F56" s="125">
        <f>SUM(E56/D56)*100</f>
        <v>64.18660764739121</v>
      </c>
    </row>
    <row r="57" spans="1:6" s="68" customFormat="1" ht="15" customHeight="1">
      <c r="A57" s="113" t="s">
        <v>161</v>
      </c>
      <c r="B57" s="114" t="s">
        <v>130</v>
      </c>
      <c r="C57" s="171"/>
      <c r="D57" s="171"/>
      <c r="E57" s="123">
        <v>34076.67</v>
      </c>
      <c r="F57" s="125"/>
    </row>
    <row r="58" spans="1:6" s="68" customFormat="1" ht="15" customHeight="1">
      <c r="A58" s="112" t="s">
        <v>181</v>
      </c>
      <c r="B58" s="57" t="s">
        <v>112</v>
      </c>
      <c r="C58" s="177">
        <v>133</v>
      </c>
      <c r="D58" s="177">
        <v>133</v>
      </c>
      <c r="E58" s="178"/>
      <c r="F58" s="125"/>
    </row>
    <row r="59" spans="1:6" s="21" customFormat="1" ht="15" customHeight="1">
      <c r="A59" s="109" t="s">
        <v>192</v>
      </c>
      <c r="B59" s="110" t="s">
        <v>198</v>
      </c>
      <c r="C59" s="173">
        <v>189847</v>
      </c>
      <c r="D59" s="173">
        <v>189847</v>
      </c>
      <c r="E59" s="122">
        <v>32923.8</v>
      </c>
      <c r="F59" s="122">
        <f>SUM(E59/D59)*100</f>
        <v>17.342280889347737</v>
      </c>
    </row>
    <row r="60" spans="1:6" s="68" customFormat="1" ht="15" customHeight="1">
      <c r="A60" s="111" t="s">
        <v>135</v>
      </c>
      <c r="B60" s="57" t="s">
        <v>134</v>
      </c>
      <c r="C60" s="177">
        <v>189847</v>
      </c>
      <c r="D60" s="177">
        <v>189847</v>
      </c>
      <c r="E60" s="125">
        <v>32923.8</v>
      </c>
      <c r="F60" s="125">
        <f>SUM(E60/D60)*100</f>
        <v>17.342280889347737</v>
      </c>
    </row>
    <row r="61" spans="1:6" s="68" customFormat="1" ht="15" customHeight="1">
      <c r="A61" s="112" t="s">
        <v>156</v>
      </c>
      <c r="B61" s="57" t="s">
        <v>85</v>
      </c>
      <c r="C61" s="177">
        <v>82952</v>
      </c>
      <c r="D61" s="177">
        <v>82952</v>
      </c>
      <c r="E61" s="125"/>
      <c r="F61" s="125">
        <f>SUM(E61/D61)*100</f>
        <v>0</v>
      </c>
    </row>
    <row r="62" spans="1:6" s="68" customFormat="1" ht="15" customHeight="1">
      <c r="A62" s="112" t="s">
        <v>186</v>
      </c>
      <c r="B62" s="57" t="s">
        <v>123</v>
      </c>
      <c r="C62" s="177">
        <v>106895</v>
      </c>
      <c r="D62" s="177">
        <v>106895</v>
      </c>
      <c r="E62" s="125">
        <v>32923.8</v>
      </c>
      <c r="F62" s="125">
        <f>SUM(E62/D62)*100</f>
        <v>30.800130969643106</v>
      </c>
    </row>
    <row r="63" spans="1:6" s="68" customFormat="1" ht="15" customHeight="1">
      <c r="A63" s="113" t="s">
        <v>187</v>
      </c>
      <c r="B63" s="114" t="s">
        <v>125</v>
      </c>
      <c r="C63" s="171"/>
      <c r="D63" s="171"/>
      <c r="E63" s="123">
        <v>32923.8</v>
      </c>
      <c r="F63" s="125"/>
    </row>
    <row r="64" spans="1:6" s="21" customFormat="1" ht="11.25">
      <c r="A64" s="68"/>
      <c r="B64" s="68"/>
      <c r="C64" s="68"/>
      <c r="D64" s="68"/>
      <c r="E64" s="68"/>
      <c r="F64" s="68"/>
    </row>
    <row r="65" spans="1:6" s="21" customFormat="1" ht="11.25">
      <c r="A65" s="68"/>
      <c r="B65" s="68"/>
      <c r="C65" s="68"/>
      <c r="D65" s="68"/>
      <c r="E65" s="68"/>
      <c r="F65" s="68"/>
    </row>
    <row r="66" spans="1:6" s="21" customFormat="1" ht="11.25">
      <c r="A66" s="68"/>
      <c r="B66" s="68"/>
      <c r="C66" s="68"/>
      <c r="D66" s="68"/>
      <c r="E66" s="68"/>
      <c r="F66" s="68"/>
    </row>
    <row r="67" spans="1:6" s="21" customFormat="1" ht="11.25">
      <c r="A67" s="68"/>
      <c r="B67" s="68"/>
      <c r="C67" s="68"/>
      <c r="D67" s="68"/>
      <c r="E67" s="68"/>
      <c r="F67" s="68"/>
    </row>
    <row r="68" spans="1:6" s="21" customFormat="1" ht="11.25">
      <c r="A68" s="68"/>
      <c r="B68" s="68"/>
      <c r="C68" s="68"/>
      <c r="D68" s="68"/>
      <c r="E68" s="68"/>
      <c r="F68" s="68"/>
    </row>
    <row r="69" spans="1:6" s="21" customFormat="1" ht="11.25">
      <c r="A69" s="68"/>
      <c r="B69" s="68"/>
      <c r="C69" s="68"/>
      <c r="D69" s="68"/>
      <c r="E69" s="68"/>
      <c r="F69" s="68"/>
    </row>
    <row r="70" spans="1:6" s="21" customFormat="1" ht="11.25">
      <c r="A70" s="68"/>
      <c r="B70" s="68"/>
      <c r="C70" s="68"/>
      <c r="D70" s="68"/>
      <c r="E70" s="68"/>
      <c r="F70" s="68"/>
    </row>
    <row r="71" spans="1:6" s="21" customFormat="1" ht="11.25">
      <c r="A71" s="68"/>
      <c r="B71" s="68"/>
      <c r="C71" s="68"/>
      <c r="D71" s="68"/>
      <c r="E71" s="68"/>
      <c r="F71" s="68"/>
    </row>
    <row r="72" spans="1:6" s="21" customFormat="1" ht="11.25">
      <c r="A72" s="68"/>
      <c r="B72" s="68"/>
      <c r="C72" s="68"/>
      <c r="D72" s="68"/>
      <c r="E72" s="68"/>
      <c r="F72" s="68"/>
    </row>
    <row r="73" spans="1:6" s="21" customFormat="1" ht="11.25">
      <c r="A73" s="68"/>
      <c r="B73" s="68"/>
      <c r="C73" s="68"/>
      <c r="D73" s="68"/>
      <c r="E73" s="68"/>
      <c r="F73" s="68"/>
    </row>
    <row r="74" spans="1:6" s="21" customFormat="1" ht="11.25">
      <c r="A74" s="68"/>
      <c r="B74" s="68"/>
      <c r="C74" s="68"/>
      <c r="D74" s="68"/>
      <c r="E74" s="68"/>
      <c r="F74" s="68"/>
    </row>
    <row r="75" spans="1:6" s="21" customFormat="1" ht="11.25">
      <c r="A75" s="68"/>
      <c r="B75" s="68"/>
      <c r="C75" s="68"/>
      <c r="D75" s="68"/>
      <c r="E75" s="68"/>
      <c r="F75" s="68"/>
    </row>
    <row r="76" spans="1:6" s="21" customFormat="1" ht="11.25">
      <c r="A76" s="68"/>
      <c r="B76" s="68"/>
      <c r="C76" s="68"/>
      <c r="D76" s="68"/>
      <c r="E76" s="68"/>
      <c r="F76" s="68"/>
    </row>
    <row r="77" spans="1:6" s="21" customFormat="1" ht="11.25">
      <c r="A77" s="68"/>
      <c r="B77" s="68"/>
      <c r="C77" s="68"/>
      <c r="D77" s="68"/>
      <c r="E77" s="68"/>
      <c r="F77" s="68"/>
    </row>
    <row r="78" spans="1:6" s="21" customFormat="1" ht="11.25">
      <c r="A78" s="68"/>
      <c r="B78" s="68"/>
      <c r="C78" s="68"/>
      <c r="D78" s="68"/>
      <c r="E78" s="68"/>
      <c r="F78" s="68"/>
    </row>
    <row r="79" spans="1:6" s="21" customFormat="1" ht="11.25">
      <c r="A79" s="68"/>
      <c r="B79" s="68"/>
      <c r="C79" s="68"/>
      <c r="D79" s="68"/>
      <c r="E79" s="68"/>
      <c r="F79" s="68"/>
    </row>
    <row r="80" spans="1:6" s="21" customFormat="1" ht="11.25">
      <c r="A80" s="68"/>
      <c r="B80" s="68"/>
      <c r="C80" s="68"/>
      <c r="D80" s="68"/>
      <c r="E80" s="68"/>
      <c r="F80" s="68"/>
    </row>
    <row r="81" spans="1:6" s="21" customFormat="1" ht="11.25">
      <c r="A81" s="68"/>
      <c r="B81" s="68"/>
      <c r="C81" s="68"/>
      <c r="D81" s="68"/>
      <c r="E81" s="68"/>
      <c r="F81" s="68"/>
    </row>
    <row r="82" spans="1:6" s="21" customFormat="1" ht="11.25">
      <c r="A82" s="68"/>
      <c r="B82" s="68"/>
      <c r="C82" s="68"/>
      <c r="D82" s="68"/>
      <c r="E82" s="68"/>
      <c r="F82" s="68"/>
    </row>
    <row r="83" spans="1:6" s="21" customFormat="1" ht="11.25">
      <c r="A83" s="68"/>
      <c r="B83" s="68"/>
      <c r="C83" s="68"/>
      <c r="D83" s="68"/>
      <c r="E83" s="68"/>
      <c r="F83" s="68"/>
    </row>
    <row r="84" spans="1:6" s="21" customFormat="1" ht="11.25">
      <c r="A84" s="68"/>
      <c r="B84" s="68"/>
      <c r="C84" s="68"/>
      <c r="D84" s="68"/>
      <c r="E84" s="68"/>
      <c r="F84" s="68"/>
    </row>
    <row r="85" spans="1:6" s="21" customFormat="1" ht="11.25">
      <c r="A85" s="68"/>
      <c r="B85" s="68"/>
      <c r="C85" s="68"/>
      <c r="D85" s="68"/>
      <c r="E85" s="68"/>
      <c r="F85" s="68"/>
    </row>
    <row r="86" spans="1:6" s="21" customFormat="1" ht="11.25">
      <c r="A86" s="68"/>
      <c r="B86" s="68"/>
      <c r="C86" s="68"/>
      <c r="D86" s="68"/>
      <c r="E86" s="68"/>
      <c r="F86" s="68"/>
    </row>
    <row r="87" spans="1:6" s="21" customFormat="1" ht="11.25">
      <c r="A87" s="68"/>
      <c r="B87" s="68"/>
      <c r="C87" s="68"/>
      <c r="D87" s="68"/>
      <c r="E87" s="68"/>
      <c r="F87" s="68"/>
    </row>
    <row r="88" spans="1:6" s="21" customFormat="1" ht="11.25">
      <c r="A88" s="68"/>
      <c r="B88" s="68"/>
      <c r="C88" s="68"/>
      <c r="D88" s="68"/>
      <c r="E88" s="68"/>
      <c r="F88" s="68"/>
    </row>
    <row r="89" spans="1:6" s="21" customFormat="1" ht="11.25">
      <c r="A89" s="68"/>
      <c r="B89" s="68"/>
      <c r="C89" s="68"/>
      <c r="D89" s="68"/>
      <c r="E89" s="68"/>
      <c r="F89" s="68"/>
    </row>
    <row r="90" spans="1:6" s="21" customFormat="1" ht="11.25">
      <c r="A90" s="68"/>
      <c r="B90" s="68"/>
      <c r="C90" s="68"/>
      <c r="D90" s="68"/>
      <c r="E90" s="68"/>
      <c r="F90" s="68"/>
    </row>
    <row r="91" spans="1:6" s="21" customFormat="1" ht="11.25">
      <c r="A91" s="68"/>
      <c r="B91" s="68"/>
      <c r="C91" s="68"/>
      <c r="D91" s="68"/>
      <c r="E91" s="68"/>
      <c r="F91" s="68"/>
    </row>
    <row r="92" spans="1:6" s="21" customFormat="1" ht="11.25">
      <c r="A92" s="68"/>
      <c r="B92" s="68"/>
      <c r="C92" s="68"/>
      <c r="D92" s="68"/>
      <c r="E92" s="68"/>
      <c r="F92" s="68"/>
    </row>
    <row r="93" spans="1:6" s="21" customFormat="1" ht="11.25">
      <c r="A93" s="68"/>
      <c r="B93" s="68"/>
      <c r="C93" s="68"/>
      <c r="D93" s="68"/>
      <c r="E93" s="68"/>
      <c r="F93" s="68"/>
    </row>
    <row r="94" spans="1:6" s="21" customFormat="1" ht="11.25">
      <c r="A94" s="68"/>
      <c r="B94" s="68"/>
      <c r="C94" s="68"/>
      <c r="D94" s="68"/>
      <c r="E94" s="68"/>
      <c r="F94" s="68"/>
    </row>
    <row r="95" spans="1:6" s="21" customFormat="1" ht="11.25">
      <c r="A95" s="68"/>
      <c r="B95" s="68"/>
      <c r="C95" s="68"/>
      <c r="D95" s="68"/>
      <c r="E95" s="68"/>
      <c r="F95" s="68"/>
    </row>
    <row r="96" spans="1:6" s="21" customFormat="1" ht="11.25">
      <c r="A96" s="68"/>
      <c r="B96" s="68"/>
      <c r="C96" s="68"/>
      <c r="D96" s="68"/>
      <c r="E96" s="68"/>
      <c r="F96" s="68"/>
    </row>
    <row r="97" spans="1:6" s="21" customFormat="1" ht="11.25">
      <c r="A97" s="68"/>
      <c r="B97" s="68"/>
      <c r="C97" s="68"/>
      <c r="D97" s="68"/>
      <c r="E97" s="68"/>
      <c r="F97" s="68"/>
    </row>
    <row r="98" spans="1:6" s="21" customFormat="1" ht="11.25">
      <c r="A98" s="68"/>
      <c r="B98" s="68"/>
      <c r="C98" s="68"/>
      <c r="D98" s="68"/>
      <c r="E98" s="68"/>
      <c r="F98" s="68"/>
    </row>
    <row r="99" spans="1:6" s="21" customFormat="1" ht="11.25">
      <c r="A99" s="68"/>
      <c r="B99" s="68"/>
      <c r="C99" s="68"/>
      <c r="D99" s="68"/>
      <c r="E99" s="68"/>
      <c r="F99" s="68"/>
    </row>
    <row r="100" spans="1:6" s="21" customFormat="1" ht="11.25">
      <c r="A100" s="68"/>
      <c r="B100" s="68"/>
      <c r="C100" s="68"/>
      <c r="D100" s="68"/>
      <c r="E100" s="68"/>
      <c r="F100" s="68"/>
    </row>
    <row r="101" spans="1:6" s="21" customFormat="1" ht="11.25">
      <c r="A101" s="68"/>
      <c r="B101" s="68"/>
      <c r="C101" s="68"/>
      <c r="D101" s="68"/>
      <c r="E101" s="68"/>
      <c r="F101" s="68"/>
    </row>
    <row r="102" spans="1:6" s="21" customFormat="1" ht="11.25">
      <c r="A102" s="68"/>
      <c r="B102" s="68"/>
      <c r="C102" s="68"/>
      <c r="D102" s="68"/>
      <c r="E102" s="68"/>
      <c r="F102" s="68"/>
    </row>
    <row r="103" spans="1:6" s="21" customFormat="1" ht="11.25">
      <c r="A103" s="68"/>
      <c r="B103" s="68"/>
      <c r="C103" s="68"/>
      <c r="D103" s="68"/>
      <c r="E103" s="68"/>
      <c r="F103" s="68"/>
    </row>
    <row r="104" spans="1:6" s="21" customFormat="1" ht="11.25">
      <c r="A104" s="68"/>
      <c r="B104" s="68"/>
      <c r="C104" s="68"/>
      <c r="D104" s="68"/>
      <c r="E104" s="68"/>
      <c r="F104" s="68"/>
    </row>
    <row r="105" spans="1:6" s="21" customFormat="1" ht="11.25">
      <c r="A105" s="68"/>
      <c r="B105" s="68"/>
      <c r="C105" s="68"/>
      <c r="D105" s="68"/>
      <c r="E105" s="68"/>
      <c r="F105" s="68"/>
    </row>
    <row r="106" spans="1:6" s="21" customFormat="1" ht="11.25">
      <c r="A106" s="68"/>
      <c r="B106" s="68"/>
      <c r="C106" s="68"/>
      <c r="D106" s="68"/>
      <c r="E106" s="68"/>
      <c r="F106" s="68"/>
    </row>
    <row r="107" spans="1:6" s="21" customFormat="1" ht="11.25">
      <c r="A107" s="68"/>
      <c r="B107" s="68"/>
      <c r="C107" s="68"/>
      <c r="D107" s="68"/>
      <c r="E107" s="68"/>
      <c r="F107" s="68"/>
    </row>
    <row r="108" spans="1:6" s="21" customFormat="1" ht="11.25">
      <c r="A108" s="68"/>
      <c r="B108" s="68"/>
      <c r="C108" s="68"/>
      <c r="D108" s="68"/>
      <c r="E108" s="68"/>
      <c r="F108" s="68"/>
    </row>
    <row r="109" spans="1:6" s="21" customFormat="1" ht="11.25">
      <c r="A109" s="68"/>
      <c r="B109" s="68"/>
      <c r="C109" s="68"/>
      <c r="D109" s="68"/>
      <c r="E109" s="68"/>
      <c r="F109" s="68"/>
    </row>
    <row r="110" spans="1:6" s="21" customFormat="1" ht="11.25">
      <c r="A110" s="68"/>
      <c r="B110" s="68"/>
      <c r="C110" s="68"/>
      <c r="D110" s="68"/>
      <c r="E110" s="68"/>
      <c r="F110" s="68"/>
    </row>
    <row r="111" spans="1:6" s="21" customFormat="1" ht="11.25">
      <c r="A111" s="68"/>
      <c r="B111" s="68"/>
      <c r="C111" s="68"/>
      <c r="D111" s="68"/>
      <c r="E111" s="68"/>
      <c r="F111" s="68"/>
    </row>
    <row r="112" spans="1:6" s="21" customFormat="1" ht="11.25">
      <c r="A112" s="68"/>
      <c r="B112" s="68"/>
      <c r="C112" s="68"/>
      <c r="D112" s="68"/>
      <c r="E112" s="68"/>
      <c r="F112" s="68"/>
    </row>
    <row r="113" spans="1:6" s="21" customFormat="1" ht="11.25">
      <c r="A113" s="68"/>
      <c r="B113" s="68"/>
      <c r="C113" s="68"/>
      <c r="D113" s="68"/>
      <c r="E113" s="68"/>
      <c r="F113" s="68"/>
    </row>
    <row r="114" spans="1:6" s="21" customFormat="1" ht="11.25">
      <c r="A114" s="68"/>
      <c r="B114" s="68"/>
      <c r="C114" s="68"/>
      <c r="D114" s="68"/>
      <c r="E114" s="68"/>
      <c r="F114" s="68"/>
    </row>
    <row r="115" spans="1:6" s="21" customFormat="1" ht="11.25">
      <c r="A115" s="68"/>
      <c r="B115" s="68"/>
      <c r="C115" s="68"/>
      <c r="D115" s="68"/>
      <c r="E115" s="68"/>
      <c r="F115" s="68"/>
    </row>
    <row r="116" spans="1:6" s="21" customFormat="1" ht="11.25">
      <c r="A116" s="68"/>
      <c r="B116" s="68"/>
      <c r="C116" s="68"/>
      <c r="D116" s="68"/>
      <c r="E116" s="68"/>
      <c r="F116" s="68"/>
    </row>
    <row r="117" spans="1:6" s="21" customFormat="1" ht="11.25">
      <c r="A117" s="68"/>
      <c r="B117" s="68"/>
      <c r="C117" s="68"/>
      <c r="D117" s="68"/>
      <c r="E117" s="68"/>
      <c r="F117" s="68"/>
    </row>
    <row r="118" spans="1:6" s="21" customFormat="1" ht="11.25">
      <c r="A118" s="68"/>
      <c r="B118" s="68"/>
      <c r="C118" s="68"/>
      <c r="D118" s="68"/>
      <c r="E118" s="68"/>
      <c r="F118" s="68"/>
    </row>
    <row r="119" spans="1:6" s="21" customFormat="1" ht="11.25">
      <c r="A119" s="68"/>
      <c r="B119" s="68"/>
      <c r="C119" s="68"/>
      <c r="D119" s="68"/>
      <c r="E119" s="68"/>
      <c r="F119" s="68"/>
    </row>
    <row r="120" spans="1:6" s="21" customFormat="1" ht="11.25">
      <c r="A120" s="68"/>
      <c r="B120" s="68"/>
      <c r="C120" s="68"/>
      <c r="D120" s="68"/>
      <c r="E120" s="68"/>
      <c r="F120" s="68"/>
    </row>
    <row r="121" spans="1:6" s="21" customFormat="1" ht="11.25">
      <c r="A121" s="68"/>
      <c r="B121" s="68"/>
      <c r="C121" s="68"/>
      <c r="D121" s="68"/>
      <c r="E121" s="68"/>
      <c r="F121" s="68"/>
    </row>
    <row r="122" spans="1:6" s="21" customFormat="1" ht="11.25">
      <c r="A122" s="68"/>
      <c r="B122" s="68"/>
      <c r="C122" s="68"/>
      <c r="D122" s="68"/>
      <c r="E122" s="68"/>
      <c r="F122" s="68"/>
    </row>
    <row r="123" spans="1:6" s="21" customFormat="1" ht="11.25">
      <c r="A123" s="68"/>
      <c r="B123" s="68"/>
      <c r="C123" s="68"/>
      <c r="D123" s="68"/>
      <c r="E123" s="68"/>
      <c r="F123" s="68"/>
    </row>
    <row r="124" spans="1:6" s="21" customFormat="1" ht="11.25">
      <c r="A124" s="68"/>
      <c r="B124" s="68"/>
      <c r="C124" s="68"/>
      <c r="D124" s="68"/>
      <c r="E124" s="68"/>
      <c r="F124" s="68"/>
    </row>
    <row r="125" spans="1:6" s="21" customFormat="1" ht="11.25">
      <c r="A125" s="68"/>
      <c r="B125" s="68"/>
      <c r="C125" s="68"/>
      <c r="D125" s="68"/>
      <c r="E125" s="68"/>
      <c r="F125" s="68"/>
    </row>
    <row r="126" spans="1:6" s="21" customFormat="1" ht="11.25">
      <c r="A126" s="68"/>
      <c r="B126" s="68"/>
      <c r="C126" s="68"/>
      <c r="D126" s="68"/>
      <c r="E126" s="68"/>
      <c r="F126" s="68"/>
    </row>
    <row r="127" spans="1:6" s="21" customFormat="1" ht="11.25">
      <c r="A127" s="68"/>
      <c r="B127" s="68"/>
      <c r="C127" s="68"/>
      <c r="D127" s="68"/>
      <c r="E127" s="68"/>
      <c r="F127" s="68"/>
    </row>
    <row r="128" spans="1:6" s="21" customFormat="1" ht="11.25">
      <c r="A128" s="68"/>
      <c r="B128" s="68"/>
      <c r="C128" s="68"/>
      <c r="D128" s="68"/>
      <c r="E128" s="68"/>
      <c r="F128" s="68"/>
    </row>
    <row r="129" spans="1:6" s="21" customFormat="1" ht="11.25">
      <c r="A129" s="68"/>
      <c r="B129" s="68"/>
      <c r="C129" s="68"/>
      <c r="D129" s="68"/>
      <c r="E129" s="68"/>
      <c r="F129" s="68"/>
    </row>
    <row r="130" spans="1:6" s="21" customFormat="1" ht="11.25">
      <c r="A130" s="68"/>
      <c r="B130" s="68"/>
      <c r="C130" s="68"/>
      <c r="D130" s="68"/>
      <c r="E130" s="68"/>
      <c r="F130" s="68"/>
    </row>
    <row r="131" spans="1:6" s="21" customFormat="1" ht="11.25">
      <c r="A131" s="68"/>
      <c r="B131" s="68"/>
      <c r="C131" s="68"/>
      <c r="D131" s="68"/>
      <c r="E131" s="68"/>
      <c r="F131" s="68"/>
    </row>
    <row r="132" spans="1:6" s="21" customFormat="1" ht="11.25">
      <c r="A132" s="68"/>
      <c r="B132" s="68"/>
      <c r="C132" s="68"/>
      <c r="D132" s="68"/>
      <c r="E132" s="68"/>
      <c r="F132" s="68"/>
    </row>
    <row r="133" spans="1:6" s="21" customFormat="1" ht="11.25">
      <c r="A133" s="68"/>
      <c r="B133" s="68"/>
      <c r="C133" s="68"/>
      <c r="D133" s="68"/>
      <c r="E133" s="68"/>
      <c r="F133" s="68"/>
    </row>
    <row r="134" spans="1:6" s="21" customFormat="1" ht="11.25">
      <c r="A134" s="68"/>
      <c r="B134" s="68"/>
      <c r="C134" s="68"/>
      <c r="D134" s="68"/>
      <c r="E134" s="68"/>
      <c r="F134" s="68"/>
    </row>
    <row r="135" spans="1:6" s="21" customFormat="1" ht="11.25">
      <c r="A135" s="68"/>
      <c r="B135" s="68"/>
      <c r="C135" s="68"/>
      <c r="D135" s="68"/>
      <c r="E135" s="68"/>
      <c r="F135" s="68"/>
    </row>
    <row r="136" spans="1:6" s="21" customFormat="1" ht="11.25">
      <c r="A136" s="68"/>
      <c r="B136" s="68"/>
      <c r="C136" s="68"/>
      <c r="D136" s="68"/>
      <c r="E136" s="68"/>
      <c r="F136" s="68"/>
    </row>
    <row r="137" spans="1:6" s="21" customFormat="1" ht="11.25">
      <c r="A137" s="68"/>
      <c r="B137" s="68"/>
      <c r="C137" s="68"/>
      <c r="D137" s="68"/>
      <c r="E137" s="68"/>
      <c r="F137" s="68"/>
    </row>
    <row r="138" spans="1:6" s="21" customFormat="1" ht="11.25">
      <c r="A138" s="68"/>
      <c r="B138" s="68"/>
      <c r="C138" s="68"/>
      <c r="D138" s="68"/>
      <c r="E138" s="68"/>
      <c r="F138" s="68"/>
    </row>
    <row r="139" spans="1:6" s="21" customFormat="1" ht="11.25">
      <c r="A139" s="68"/>
      <c r="B139" s="68"/>
      <c r="C139" s="68"/>
      <c r="D139" s="68"/>
      <c r="E139" s="68"/>
      <c r="F139" s="68"/>
    </row>
    <row r="140" spans="1:6" s="21" customFormat="1" ht="11.25">
      <c r="A140" s="68"/>
      <c r="B140" s="68"/>
      <c r="C140" s="68"/>
      <c r="D140" s="68"/>
      <c r="E140" s="68"/>
      <c r="F140" s="68"/>
    </row>
    <row r="141" spans="1:6" s="21" customFormat="1" ht="11.25">
      <c r="A141" s="68"/>
      <c r="B141" s="68"/>
      <c r="C141" s="68"/>
      <c r="D141" s="68"/>
      <c r="E141" s="68"/>
      <c r="F141" s="68"/>
    </row>
    <row r="142" spans="1:6" s="21" customFormat="1" ht="11.25">
      <c r="A142" s="68"/>
      <c r="B142" s="68"/>
      <c r="C142" s="68"/>
      <c r="D142" s="68"/>
      <c r="E142" s="68"/>
      <c r="F142" s="68"/>
    </row>
    <row r="143" spans="1:6" s="21" customFormat="1" ht="11.25">
      <c r="A143" s="68"/>
      <c r="B143" s="68"/>
      <c r="C143" s="68"/>
      <c r="D143" s="68"/>
      <c r="E143" s="68"/>
      <c r="F143" s="68"/>
    </row>
    <row r="144" spans="1:6" s="21" customFormat="1" ht="11.25">
      <c r="A144" s="68"/>
      <c r="B144" s="68"/>
      <c r="C144" s="68"/>
      <c r="D144" s="68"/>
      <c r="E144" s="68"/>
      <c r="F144" s="68"/>
    </row>
    <row r="145" spans="1:6" s="21" customFormat="1" ht="11.25">
      <c r="A145" s="68"/>
      <c r="B145" s="68"/>
      <c r="C145" s="68"/>
      <c r="D145" s="68"/>
      <c r="E145" s="68"/>
      <c r="F145" s="68"/>
    </row>
    <row r="146" spans="1:6" s="21" customFormat="1" ht="11.25">
      <c r="A146" s="68"/>
      <c r="B146" s="68"/>
      <c r="C146" s="68"/>
      <c r="D146" s="68"/>
      <c r="E146" s="68"/>
      <c r="F146" s="68"/>
    </row>
    <row r="147" spans="1:6" s="21" customFormat="1" ht="11.25">
      <c r="A147" s="68"/>
      <c r="B147" s="68"/>
      <c r="C147" s="68"/>
      <c r="D147" s="68"/>
      <c r="E147" s="68"/>
      <c r="F147" s="68"/>
    </row>
    <row r="148" spans="1:6" s="21" customFormat="1" ht="11.25">
      <c r="A148" s="68"/>
      <c r="B148" s="68"/>
      <c r="C148" s="68"/>
      <c r="D148" s="68"/>
      <c r="E148" s="68"/>
      <c r="F148" s="68"/>
    </row>
    <row r="149" spans="1:6" s="21" customFormat="1" ht="11.25">
      <c r="A149" s="68"/>
      <c r="B149" s="68"/>
      <c r="C149" s="68"/>
      <c r="D149" s="68"/>
      <c r="E149" s="68"/>
      <c r="F149" s="68"/>
    </row>
    <row r="150" spans="1:6" s="21" customFormat="1" ht="11.25">
      <c r="A150" s="68"/>
      <c r="B150" s="68"/>
      <c r="C150" s="68"/>
      <c r="D150" s="68"/>
      <c r="E150" s="68"/>
      <c r="F150" s="68"/>
    </row>
    <row r="151" spans="1:6" s="21" customFormat="1" ht="11.25">
      <c r="A151" s="68"/>
      <c r="B151" s="68"/>
      <c r="C151" s="68"/>
      <c r="D151" s="68"/>
      <c r="E151" s="68"/>
      <c r="F151" s="68"/>
    </row>
    <row r="152" spans="1:6" s="21" customFormat="1" ht="11.25">
      <c r="A152" s="68"/>
      <c r="B152" s="68"/>
      <c r="C152" s="68"/>
      <c r="D152" s="68"/>
      <c r="E152" s="68"/>
      <c r="F152" s="68"/>
    </row>
    <row r="153" spans="1:6" s="21" customFormat="1" ht="11.25">
      <c r="A153" s="68"/>
      <c r="B153" s="68"/>
      <c r="C153" s="68"/>
      <c r="D153" s="68"/>
      <c r="E153" s="68"/>
      <c r="F153" s="68"/>
    </row>
    <row r="154" spans="1:6" s="21" customFormat="1" ht="11.25">
      <c r="A154" s="68"/>
      <c r="B154" s="68"/>
      <c r="C154" s="68"/>
      <c r="D154" s="68"/>
      <c r="E154" s="68"/>
      <c r="F154" s="68"/>
    </row>
    <row r="155" spans="1:6" s="21" customFormat="1" ht="11.25">
      <c r="A155" s="68"/>
      <c r="B155" s="68"/>
      <c r="C155" s="68"/>
      <c r="D155" s="68"/>
      <c r="E155" s="68"/>
      <c r="F155" s="68"/>
    </row>
    <row r="156" spans="1:6" s="21" customFormat="1" ht="11.25">
      <c r="A156" s="68"/>
      <c r="B156" s="68"/>
      <c r="C156" s="68"/>
      <c r="D156" s="68"/>
      <c r="E156" s="68"/>
      <c r="F156" s="68"/>
    </row>
    <row r="157" spans="1:6" s="21" customFormat="1" ht="11.25">
      <c r="A157" s="68"/>
      <c r="B157" s="68"/>
      <c r="C157" s="68"/>
      <c r="D157" s="68"/>
      <c r="E157" s="68"/>
      <c r="F157" s="68"/>
    </row>
    <row r="158" spans="1:6" s="21" customFormat="1" ht="11.25">
      <c r="A158" s="68"/>
      <c r="B158" s="68"/>
      <c r="C158" s="68"/>
      <c r="D158" s="68"/>
      <c r="E158" s="68"/>
      <c r="F158" s="68"/>
    </row>
    <row r="159" spans="1:6" s="21" customFormat="1" ht="11.25">
      <c r="A159" s="68"/>
      <c r="B159" s="68"/>
      <c r="C159" s="68"/>
      <c r="D159" s="68"/>
      <c r="E159" s="68"/>
      <c r="F159" s="68"/>
    </row>
    <row r="160" spans="1:6" s="21" customFormat="1" ht="11.25">
      <c r="A160" s="68"/>
      <c r="B160" s="68"/>
      <c r="C160" s="68"/>
      <c r="D160" s="68"/>
      <c r="E160" s="68"/>
      <c r="F160" s="68"/>
    </row>
    <row r="161" spans="1:6" s="21" customFormat="1" ht="11.25">
      <c r="A161" s="68"/>
      <c r="B161" s="68"/>
      <c r="C161" s="68"/>
      <c r="D161" s="68"/>
      <c r="E161" s="68"/>
      <c r="F161" s="68"/>
    </row>
    <row r="162" spans="1:6" s="21" customFormat="1" ht="11.25">
      <c r="A162" s="68"/>
      <c r="B162" s="68"/>
      <c r="C162" s="68"/>
      <c r="D162" s="68"/>
      <c r="E162" s="68"/>
      <c r="F162" s="68"/>
    </row>
    <row r="163" spans="1:6" s="21" customFormat="1" ht="11.25">
      <c r="A163" s="68"/>
      <c r="B163" s="68"/>
      <c r="C163" s="68"/>
      <c r="D163" s="68"/>
      <c r="E163" s="68"/>
      <c r="F163" s="68"/>
    </row>
    <row r="164" spans="1:6" s="21" customFormat="1" ht="11.25">
      <c r="A164" s="68"/>
      <c r="B164" s="68"/>
      <c r="C164" s="68"/>
      <c r="D164" s="68"/>
      <c r="E164" s="68"/>
      <c r="F164" s="68"/>
    </row>
    <row r="165" spans="1:6" s="21" customFormat="1" ht="11.25">
      <c r="A165" s="68"/>
      <c r="B165" s="68"/>
      <c r="C165" s="68"/>
      <c r="D165" s="68"/>
      <c r="E165" s="68"/>
      <c r="F165" s="68"/>
    </row>
    <row r="166" spans="1:6" s="21" customFormat="1" ht="11.25">
      <c r="A166" s="68"/>
      <c r="B166" s="68"/>
      <c r="C166" s="68"/>
      <c r="D166" s="68"/>
      <c r="E166" s="68"/>
      <c r="F166" s="68"/>
    </row>
    <row r="167" spans="1:6" s="21" customFormat="1" ht="11.25">
      <c r="A167" s="68"/>
      <c r="B167" s="68"/>
      <c r="C167" s="68"/>
      <c r="D167" s="68"/>
      <c r="E167" s="68"/>
      <c r="F167" s="68"/>
    </row>
    <row r="168" spans="1:6" s="21" customFormat="1" ht="11.25">
      <c r="A168" s="68"/>
      <c r="B168" s="68"/>
      <c r="C168" s="68"/>
      <c r="D168" s="68"/>
      <c r="E168" s="68"/>
      <c r="F168" s="68"/>
    </row>
    <row r="169" spans="1:6" s="21" customFormat="1" ht="11.25">
      <c r="A169" s="68"/>
      <c r="B169" s="68"/>
      <c r="C169" s="68"/>
      <c r="D169" s="68"/>
      <c r="E169" s="68"/>
      <c r="F169" s="68"/>
    </row>
    <row r="170" spans="1:6" s="21" customFormat="1" ht="11.25">
      <c r="A170" s="68"/>
      <c r="B170" s="68"/>
      <c r="C170" s="68"/>
      <c r="D170" s="68"/>
      <c r="E170" s="68"/>
      <c r="F170" s="68"/>
    </row>
    <row r="171" spans="1:6" s="21" customFormat="1" ht="11.25">
      <c r="A171" s="68"/>
      <c r="B171" s="68"/>
      <c r="C171" s="68"/>
      <c r="D171" s="68"/>
      <c r="E171" s="68"/>
      <c r="F171" s="68"/>
    </row>
    <row r="172" spans="1:6" s="21" customFormat="1" ht="11.25">
      <c r="A172" s="68"/>
      <c r="B172" s="68"/>
      <c r="C172" s="68"/>
      <c r="D172" s="68"/>
      <c r="E172" s="68"/>
      <c r="F172" s="68"/>
    </row>
    <row r="173" spans="1:6" s="21" customFormat="1" ht="11.25">
      <c r="A173" s="68"/>
      <c r="B173" s="68"/>
      <c r="C173" s="68"/>
      <c r="D173" s="68"/>
      <c r="E173" s="68"/>
      <c r="F173" s="68"/>
    </row>
    <row r="174" spans="1:6" s="21" customFormat="1" ht="11.25">
      <c r="A174" s="68"/>
      <c r="B174" s="68"/>
      <c r="C174" s="68"/>
      <c r="D174" s="68"/>
      <c r="E174" s="68"/>
      <c r="F174" s="68"/>
    </row>
    <row r="175" spans="1:6" s="21" customFormat="1" ht="11.25">
      <c r="A175" s="68"/>
      <c r="B175" s="68"/>
      <c r="C175" s="68"/>
      <c r="D175" s="68"/>
      <c r="E175" s="68"/>
      <c r="F175" s="68"/>
    </row>
    <row r="176" spans="1:6" s="21" customFormat="1" ht="11.25">
      <c r="A176" s="68"/>
      <c r="B176" s="68"/>
      <c r="C176" s="68"/>
      <c r="D176" s="68"/>
      <c r="E176" s="68"/>
      <c r="F176" s="68"/>
    </row>
    <row r="177" spans="1:6" s="21" customFormat="1" ht="11.25">
      <c r="A177" s="68"/>
      <c r="B177" s="68"/>
      <c r="C177" s="68"/>
      <c r="D177" s="68"/>
      <c r="E177" s="68"/>
      <c r="F177" s="68"/>
    </row>
    <row r="178" spans="1:6" s="21" customFormat="1" ht="11.25">
      <c r="A178" s="68"/>
      <c r="B178" s="68"/>
      <c r="C178" s="68"/>
      <c r="D178" s="68"/>
      <c r="E178" s="68"/>
      <c r="F178" s="68"/>
    </row>
    <row r="179" spans="1:6" s="21" customFormat="1" ht="11.25">
      <c r="A179" s="68"/>
      <c r="B179" s="68"/>
      <c r="C179" s="68"/>
      <c r="D179" s="68"/>
      <c r="E179" s="68"/>
      <c r="F179" s="68"/>
    </row>
    <row r="180" spans="1:6" s="21" customFormat="1" ht="11.25">
      <c r="A180" s="68"/>
      <c r="B180" s="68"/>
      <c r="C180" s="68"/>
      <c r="D180" s="68"/>
      <c r="E180" s="68"/>
      <c r="F180" s="68"/>
    </row>
    <row r="181" spans="1:6" s="21" customFormat="1" ht="11.25">
      <c r="A181" s="68"/>
      <c r="B181" s="68"/>
      <c r="C181" s="68"/>
      <c r="D181" s="68"/>
      <c r="E181" s="68"/>
      <c r="F181" s="68"/>
    </row>
    <row r="182" spans="1:6" s="21" customFormat="1" ht="11.25">
      <c r="A182" s="68"/>
      <c r="B182" s="68"/>
      <c r="C182" s="68"/>
      <c r="D182" s="68"/>
      <c r="E182" s="68"/>
      <c r="F182" s="68"/>
    </row>
    <row r="183" spans="1:6" s="21" customFormat="1" ht="11.25">
      <c r="A183" s="68"/>
      <c r="B183" s="68"/>
      <c r="C183" s="68"/>
      <c r="D183" s="68"/>
      <c r="E183" s="68"/>
      <c r="F183" s="68"/>
    </row>
    <row r="184" spans="1:6" s="21" customFormat="1" ht="11.25">
      <c r="A184" s="68"/>
      <c r="B184" s="68"/>
      <c r="C184" s="68"/>
      <c r="D184" s="68"/>
      <c r="E184" s="68"/>
      <c r="F184" s="68"/>
    </row>
    <row r="185" spans="1:6" s="21" customFormat="1" ht="11.25">
      <c r="A185" s="68"/>
      <c r="B185" s="68"/>
      <c r="C185" s="68"/>
      <c r="D185" s="68"/>
      <c r="E185" s="68"/>
      <c r="F185" s="68"/>
    </row>
    <row r="186" spans="1:6" s="21" customFormat="1" ht="11.25">
      <c r="A186" s="68"/>
      <c r="B186" s="68"/>
      <c r="C186" s="68"/>
      <c r="D186" s="68"/>
      <c r="E186" s="68"/>
      <c r="F186" s="68"/>
    </row>
    <row r="187" spans="1:6" s="21" customFormat="1" ht="11.25">
      <c r="A187" s="68"/>
      <c r="B187" s="68"/>
      <c r="C187" s="68"/>
      <c r="D187" s="68"/>
      <c r="E187" s="68"/>
      <c r="F187" s="68"/>
    </row>
    <row r="188" spans="1:6" s="21" customFormat="1" ht="11.25">
      <c r="A188" s="68"/>
      <c r="B188" s="68"/>
      <c r="C188" s="68"/>
      <c r="D188" s="68"/>
      <c r="E188" s="68"/>
      <c r="F188" s="68"/>
    </row>
    <row r="189" spans="1:6" s="21" customFormat="1" ht="11.25">
      <c r="A189" s="68"/>
      <c r="B189" s="68"/>
      <c r="C189" s="68"/>
      <c r="D189" s="68"/>
      <c r="E189" s="68"/>
      <c r="F189" s="68"/>
    </row>
    <row r="190" spans="1:6" s="21" customFormat="1" ht="11.25">
      <c r="A190" s="68"/>
      <c r="B190" s="68"/>
      <c r="C190" s="68"/>
      <c r="D190" s="68"/>
      <c r="E190" s="68"/>
      <c r="F190" s="68"/>
    </row>
    <row r="191" spans="1:6" s="21" customFormat="1" ht="11.25">
      <c r="A191" s="68"/>
      <c r="B191" s="68"/>
      <c r="C191" s="68"/>
      <c r="D191" s="68"/>
      <c r="E191" s="68"/>
      <c r="F191" s="68"/>
    </row>
    <row r="192" spans="1:6" s="21" customFormat="1" ht="11.25">
      <c r="A192" s="68"/>
      <c r="B192" s="68"/>
      <c r="C192" s="68"/>
      <c r="D192" s="68"/>
      <c r="E192" s="68"/>
      <c r="F192" s="68"/>
    </row>
    <row r="193" spans="1:6" s="21" customFormat="1" ht="11.25">
      <c r="A193" s="68"/>
      <c r="B193" s="68"/>
      <c r="C193" s="68"/>
      <c r="D193" s="68"/>
      <c r="E193" s="68"/>
      <c r="F193" s="68"/>
    </row>
    <row r="194" spans="1:6" s="21" customFormat="1" ht="11.25">
      <c r="A194" s="68"/>
      <c r="B194" s="68"/>
      <c r="C194" s="68"/>
      <c r="D194" s="68"/>
      <c r="E194" s="68"/>
      <c r="F194" s="68"/>
    </row>
    <row r="195" spans="1:6" s="21" customFormat="1" ht="11.25">
      <c r="A195" s="68"/>
      <c r="B195" s="68"/>
      <c r="C195" s="68"/>
      <c r="D195" s="68"/>
      <c r="E195" s="68"/>
      <c r="F195" s="68"/>
    </row>
    <row r="196" spans="1:6" s="21" customFormat="1" ht="11.25">
      <c r="A196" s="68"/>
      <c r="B196" s="68"/>
      <c r="C196" s="68"/>
      <c r="D196" s="68"/>
      <c r="E196" s="68"/>
      <c r="F196" s="68"/>
    </row>
    <row r="197" spans="1:6" s="21" customFormat="1" ht="11.25">
      <c r="A197" s="68"/>
      <c r="B197" s="68"/>
      <c r="C197" s="68"/>
      <c r="D197" s="68"/>
      <c r="E197" s="68"/>
      <c r="F197" s="68"/>
    </row>
    <row r="198" spans="1:6" s="21" customFormat="1" ht="11.25">
      <c r="A198" s="68"/>
      <c r="B198" s="68"/>
      <c r="C198" s="68"/>
      <c r="D198" s="68"/>
      <c r="E198" s="68"/>
      <c r="F198" s="68"/>
    </row>
    <row r="199" spans="1:6" s="21" customFormat="1" ht="11.25">
      <c r="A199" s="68"/>
      <c r="B199" s="68"/>
      <c r="C199" s="68"/>
      <c r="D199" s="68"/>
      <c r="E199" s="68"/>
      <c r="F199" s="68"/>
    </row>
    <row r="200" spans="1:6" s="21" customFormat="1" ht="11.25">
      <c r="A200" s="68"/>
      <c r="B200" s="68"/>
      <c r="C200" s="68"/>
      <c r="D200" s="68"/>
      <c r="E200" s="68"/>
      <c r="F200" s="68"/>
    </row>
    <row r="201" spans="1:6" s="21" customFormat="1" ht="11.25">
      <c r="A201" s="68"/>
      <c r="B201" s="68"/>
      <c r="C201" s="68"/>
      <c r="D201" s="68"/>
      <c r="E201" s="68"/>
      <c r="F201" s="68"/>
    </row>
    <row r="202" spans="1:6" s="21" customFormat="1" ht="11.25">
      <c r="A202" s="68"/>
      <c r="B202" s="68"/>
      <c r="C202" s="68"/>
      <c r="D202" s="68"/>
      <c r="E202" s="68"/>
      <c r="F202" s="68"/>
    </row>
    <row r="203" spans="1:6" s="21" customFormat="1" ht="11.25">
      <c r="A203" s="68"/>
      <c r="B203" s="68"/>
      <c r="C203" s="68"/>
      <c r="D203" s="68"/>
      <c r="E203" s="68"/>
      <c r="F203" s="68"/>
    </row>
    <row r="204" spans="1:6" s="21" customFormat="1" ht="11.25">
      <c r="A204" s="68"/>
      <c r="B204" s="68"/>
      <c r="C204" s="68"/>
      <c r="D204" s="68"/>
      <c r="E204" s="68"/>
      <c r="F204" s="68"/>
    </row>
    <row r="205" spans="1:6" s="21" customFormat="1" ht="11.25">
      <c r="A205" s="68"/>
      <c r="B205" s="68"/>
      <c r="C205" s="68"/>
      <c r="D205" s="68"/>
      <c r="E205" s="68"/>
      <c r="F205" s="68"/>
    </row>
    <row r="206" spans="1:6" s="21" customFormat="1" ht="11.25">
      <c r="A206" s="68"/>
      <c r="B206" s="68"/>
      <c r="C206" s="68"/>
      <c r="D206" s="68"/>
      <c r="E206" s="68"/>
      <c r="F206" s="68"/>
    </row>
    <row r="207" spans="1:6" s="21" customFormat="1" ht="11.25">
      <c r="A207" s="68"/>
      <c r="B207" s="68"/>
      <c r="C207" s="68"/>
      <c r="D207" s="68"/>
      <c r="E207" s="68"/>
      <c r="F207" s="68"/>
    </row>
    <row r="208" spans="1:6" s="21" customFormat="1" ht="11.25">
      <c r="A208" s="68"/>
      <c r="B208" s="68"/>
      <c r="C208" s="68"/>
      <c r="D208" s="68"/>
      <c r="E208" s="68"/>
      <c r="F208" s="68"/>
    </row>
    <row r="209" spans="1:6" s="21" customFormat="1" ht="11.25">
      <c r="A209" s="68"/>
      <c r="B209" s="68"/>
      <c r="C209" s="68"/>
      <c r="D209" s="68"/>
      <c r="E209" s="68"/>
      <c r="F209" s="68"/>
    </row>
    <row r="210" spans="1:6" s="21" customFormat="1" ht="11.25">
      <c r="A210" s="68"/>
      <c r="B210" s="68"/>
      <c r="C210" s="68"/>
      <c r="D210" s="68"/>
      <c r="E210" s="68"/>
      <c r="F210" s="68"/>
    </row>
    <row r="211" spans="1:6" s="21" customFormat="1" ht="11.25">
      <c r="A211" s="68"/>
      <c r="B211" s="68"/>
      <c r="C211" s="68"/>
      <c r="D211" s="68"/>
      <c r="E211" s="68"/>
      <c r="F211" s="68"/>
    </row>
    <row r="212" spans="1:6" s="21" customFormat="1" ht="11.25">
      <c r="A212" s="68"/>
      <c r="B212" s="68"/>
      <c r="C212" s="68"/>
      <c r="D212" s="68"/>
      <c r="E212" s="68"/>
      <c r="F212" s="68"/>
    </row>
    <row r="213" spans="1:6" s="21" customFormat="1" ht="11.25">
      <c r="A213" s="68"/>
      <c r="B213" s="68"/>
      <c r="C213" s="68"/>
      <c r="D213" s="68"/>
      <c r="E213" s="68"/>
      <c r="F213" s="68"/>
    </row>
    <row r="214" spans="1:6" s="21" customFormat="1" ht="11.25">
      <c r="A214" s="68"/>
      <c r="B214" s="68"/>
      <c r="C214" s="68"/>
      <c r="D214" s="68"/>
      <c r="E214" s="68"/>
      <c r="F214" s="68"/>
    </row>
    <row r="215" spans="1:6" s="21" customFormat="1" ht="11.25">
      <c r="A215" s="68"/>
      <c r="B215" s="68"/>
      <c r="C215" s="68"/>
      <c r="D215" s="68"/>
      <c r="E215" s="68"/>
      <c r="F215" s="68"/>
    </row>
    <row r="216" spans="1:6" s="21" customFormat="1" ht="11.25">
      <c r="A216" s="68"/>
      <c r="B216" s="68"/>
      <c r="C216" s="68"/>
      <c r="D216" s="68"/>
      <c r="E216" s="68"/>
      <c r="F216" s="68"/>
    </row>
    <row r="217" spans="1:6" s="21" customFormat="1" ht="11.25">
      <c r="A217" s="68"/>
      <c r="B217" s="68"/>
      <c r="C217" s="68"/>
      <c r="D217" s="68"/>
      <c r="E217" s="68"/>
      <c r="F217" s="68"/>
    </row>
    <row r="218" spans="1:6" s="21" customFormat="1" ht="11.25">
      <c r="A218" s="68"/>
      <c r="B218" s="68"/>
      <c r="C218" s="68"/>
      <c r="D218" s="68"/>
      <c r="E218" s="68"/>
      <c r="F218" s="68"/>
    </row>
    <row r="219" spans="1:6" s="21" customFormat="1" ht="11.25">
      <c r="A219" s="68"/>
      <c r="B219" s="68"/>
      <c r="C219" s="68"/>
      <c r="D219" s="68"/>
      <c r="E219" s="68"/>
      <c r="F219" s="68"/>
    </row>
    <row r="220" spans="1:6" s="21" customFormat="1" ht="11.25">
      <c r="A220" s="68"/>
      <c r="B220" s="68"/>
      <c r="C220" s="68"/>
      <c r="D220" s="68"/>
      <c r="E220" s="68"/>
      <c r="F220" s="68"/>
    </row>
    <row r="221" spans="1:6" s="21" customFormat="1" ht="11.25">
      <c r="A221" s="68"/>
      <c r="B221" s="68"/>
      <c r="C221" s="68"/>
      <c r="D221" s="68"/>
      <c r="E221" s="68"/>
      <c r="F221" s="68"/>
    </row>
    <row r="222" spans="1:6" s="21" customFormat="1" ht="11.25">
      <c r="A222" s="68"/>
      <c r="B222" s="68"/>
      <c r="C222" s="68"/>
      <c r="D222" s="68"/>
      <c r="E222" s="68"/>
      <c r="F222" s="68"/>
    </row>
    <row r="223" spans="1:6" s="21" customFormat="1" ht="11.25">
      <c r="A223" s="68"/>
      <c r="B223" s="68"/>
      <c r="C223" s="68"/>
      <c r="D223" s="68"/>
      <c r="E223" s="68"/>
      <c r="F223" s="68"/>
    </row>
    <row r="224" spans="1:6" s="21" customFormat="1" ht="11.25">
      <c r="A224" s="68"/>
      <c r="B224" s="68"/>
      <c r="C224" s="68"/>
      <c r="D224" s="68"/>
      <c r="E224" s="68"/>
      <c r="F224" s="68"/>
    </row>
    <row r="225" spans="1:6" s="21" customFormat="1" ht="11.25">
      <c r="A225" s="68"/>
      <c r="B225" s="68"/>
      <c r="C225" s="68"/>
      <c r="D225" s="68"/>
      <c r="E225" s="68"/>
      <c r="F225" s="68"/>
    </row>
    <row r="226" spans="1:6" s="21" customFormat="1" ht="11.25">
      <c r="A226" s="68"/>
      <c r="B226" s="68"/>
      <c r="C226" s="68"/>
      <c r="D226" s="68"/>
      <c r="E226" s="68"/>
      <c r="F226" s="68"/>
    </row>
    <row r="227" spans="1:6" s="21" customFormat="1" ht="11.25">
      <c r="A227" s="68"/>
      <c r="B227" s="68"/>
      <c r="C227" s="68"/>
      <c r="D227" s="68"/>
      <c r="E227" s="68"/>
      <c r="F227" s="68"/>
    </row>
    <row r="228" spans="1:6" s="21" customFormat="1" ht="11.25">
      <c r="A228" s="68"/>
      <c r="B228" s="68"/>
      <c r="C228" s="68"/>
      <c r="D228" s="68"/>
      <c r="E228" s="68"/>
      <c r="F228" s="68"/>
    </row>
    <row r="229" spans="1:6" s="21" customFormat="1" ht="11.25">
      <c r="A229" s="68"/>
      <c r="B229" s="68"/>
      <c r="C229" s="68"/>
      <c r="D229" s="68"/>
      <c r="E229" s="68"/>
      <c r="F229" s="68"/>
    </row>
    <row r="230" spans="1:6" s="21" customFormat="1" ht="11.25">
      <c r="A230" s="68"/>
      <c r="B230" s="68"/>
      <c r="C230" s="68"/>
      <c r="D230" s="68"/>
      <c r="E230" s="68"/>
      <c r="F230" s="68"/>
    </row>
    <row r="231" spans="1:6" s="21" customFormat="1" ht="11.25">
      <c r="A231" s="68"/>
      <c r="B231" s="68"/>
      <c r="C231" s="68"/>
      <c r="D231" s="68"/>
      <c r="E231" s="68"/>
      <c r="F231" s="68"/>
    </row>
    <row r="232" spans="1:6" s="21" customFormat="1" ht="11.25">
      <c r="A232" s="68"/>
      <c r="B232" s="68"/>
      <c r="C232" s="68"/>
      <c r="D232" s="68"/>
      <c r="E232" s="68"/>
      <c r="F232" s="68"/>
    </row>
    <row r="233" spans="1:6" s="21" customFormat="1" ht="11.25">
      <c r="A233" s="68"/>
      <c r="B233" s="68"/>
      <c r="C233" s="68"/>
      <c r="D233" s="68"/>
      <c r="E233" s="68"/>
      <c r="F233" s="68"/>
    </row>
    <row r="234" spans="1:6" s="21" customFormat="1" ht="11.25">
      <c r="A234" s="68"/>
      <c r="B234" s="68"/>
      <c r="C234" s="68"/>
      <c r="D234" s="68"/>
      <c r="E234" s="68"/>
      <c r="F234" s="68"/>
    </row>
    <row r="235" spans="1:6" s="21" customFormat="1" ht="11.25">
      <c r="A235" s="68"/>
      <c r="B235" s="68"/>
      <c r="C235" s="68"/>
      <c r="D235" s="68"/>
      <c r="E235" s="68"/>
      <c r="F235" s="68"/>
    </row>
    <row r="236" spans="1:6" s="21" customFormat="1" ht="11.25">
      <c r="A236" s="68"/>
      <c r="B236" s="68"/>
      <c r="C236" s="68"/>
      <c r="D236" s="68"/>
      <c r="E236" s="68"/>
      <c r="F236" s="68"/>
    </row>
    <row r="237" spans="1:6" s="21" customFormat="1" ht="11.25">
      <c r="A237" s="68"/>
      <c r="B237" s="68"/>
      <c r="C237" s="68"/>
      <c r="D237" s="68"/>
      <c r="E237" s="68"/>
      <c r="F237" s="68"/>
    </row>
    <row r="238" spans="1:6" s="21" customFormat="1" ht="11.25">
      <c r="A238" s="68"/>
      <c r="B238" s="68"/>
      <c r="C238" s="68"/>
      <c r="D238" s="68"/>
      <c r="E238" s="68"/>
      <c r="F238" s="68"/>
    </row>
    <row r="239" spans="1:6" s="21" customFormat="1" ht="11.25">
      <c r="A239" s="68"/>
      <c r="B239" s="68"/>
      <c r="C239" s="68"/>
      <c r="D239" s="68"/>
      <c r="E239" s="68"/>
      <c r="F239" s="68"/>
    </row>
    <row r="240" spans="1:6" s="21" customFormat="1" ht="11.25">
      <c r="A240" s="68"/>
      <c r="B240" s="68"/>
      <c r="C240" s="68"/>
      <c r="D240" s="68"/>
      <c r="E240" s="68"/>
      <c r="F240" s="68"/>
    </row>
    <row r="241" spans="1:6" s="21" customFormat="1" ht="11.25">
      <c r="A241" s="68"/>
      <c r="B241" s="68"/>
      <c r="C241" s="68"/>
      <c r="D241" s="68"/>
      <c r="E241" s="68"/>
      <c r="F241" s="68"/>
    </row>
    <row r="242" spans="1:6" s="21" customFormat="1" ht="11.25">
      <c r="A242" s="68"/>
      <c r="B242" s="68"/>
      <c r="C242" s="68"/>
      <c r="D242" s="68"/>
      <c r="E242" s="68"/>
      <c r="F242" s="68"/>
    </row>
    <row r="243" spans="1:6" s="21" customFormat="1" ht="11.25">
      <c r="A243" s="68"/>
      <c r="B243" s="68"/>
      <c r="C243" s="68"/>
      <c r="D243" s="68"/>
      <c r="E243" s="68"/>
      <c r="F243" s="68"/>
    </row>
    <row r="244" spans="1:6" s="21" customFormat="1" ht="11.25">
      <c r="A244" s="68"/>
      <c r="B244" s="68"/>
      <c r="C244" s="68"/>
      <c r="D244" s="68"/>
      <c r="E244" s="68"/>
      <c r="F244" s="68"/>
    </row>
    <row r="245" spans="1:6" s="21" customFormat="1" ht="11.25">
      <c r="A245" s="68"/>
      <c r="B245" s="68"/>
      <c r="C245" s="68"/>
      <c r="D245" s="68"/>
      <c r="E245" s="68"/>
      <c r="F245" s="68"/>
    </row>
    <row r="246" spans="1:6" s="21" customFormat="1" ht="11.25">
      <c r="A246" s="68"/>
      <c r="B246" s="68"/>
      <c r="C246" s="68"/>
      <c r="D246" s="68"/>
      <c r="E246" s="68"/>
      <c r="F246" s="68"/>
    </row>
    <row r="247" spans="1:6" s="21" customFormat="1" ht="11.25">
      <c r="A247" s="68"/>
      <c r="B247" s="68"/>
      <c r="C247" s="68"/>
      <c r="D247" s="68"/>
      <c r="E247" s="68"/>
      <c r="F247" s="68"/>
    </row>
    <row r="248" spans="1:6" s="21" customFormat="1" ht="11.25">
      <c r="A248" s="68"/>
      <c r="B248" s="68"/>
      <c r="C248" s="68"/>
      <c r="D248" s="68"/>
      <c r="E248" s="68"/>
      <c r="F248" s="68"/>
    </row>
    <row r="249" spans="1:6" s="21" customFormat="1" ht="11.25">
      <c r="A249" s="68"/>
      <c r="B249" s="68"/>
      <c r="C249" s="68"/>
      <c r="D249" s="68"/>
      <c r="E249" s="68"/>
      <c r="F249" s="68"/>
    </row>
    <row r="250" spans="1:6" s="21" customFormat="1" ht="11.25">
      <c r="A250" s="68"/>
      <c r="B250" s="68"/>
      <c r="C250" s="68"/>
      <c r="D250" s="68"/>
      <c r="E250" s="68"/>
      <c r="F250" s="68"/>
    </row>
    <row r="251" spans="1:6" s="21" customFormat="1" ht="11.25">
      <c r="A251" s="68"/>
      <c r="B251" s="68"/>
      <c r="C251" s="68"/>
      <c r="D251" s="68"/>
      <c r="E251" s="68"/>
      <c r="F251" s="68"/>
    </row>
    <row r="252" spans="1:6" s="21" customFormat="1" ht="11.25">
      <c r="A252" s="68"/>
      <c r="B252" s="68"/>
      <c r="C252" s="68"/>
      <c r="D252" s="68"/>
      <c r="E252" s="68"/>
      <c r="F252" s="68"/>
    </row>
    <row r="253" spans="1:6" s="21" customFormat="1" ht="11.25">
      <c r="A253" s="68"/>
      <c r="B253" s="68"/>
      <c r="C253" s="68"/>
      <c r="D253" s="68"/>
      <c r="E253" s="68"/>
      <c r="F253" s="68"/>
    </row>
    <row r="254" spans="1:6" s="21" customFormat="1" ht="11.25">
      <c r="A254" s="68"/>
      <c r="B254" s="68"/>
      <c r="C254" s="68"/>
      <c r="D254" s="68"/>
      <c r="E254" s="68"/>
      <c r="F254" s="68"/>
    </row>
    <row r="255" spans="1:6" s="21" customFormat="1" ht="11.25">
      <c r="A255" s="68"/>
      <c r="B255" s="68"/>
      <c r="C255" s="68"/>
      <c r="D255" s="68"/>
      <c r="E255" s="68"/>
      <c r="F255" s="68"/>
    </row>
    <row r="256" spans="1:6" s="21" customFormat="1" ht="11.25">
      <c r="A256" s="68"/>
      <c r="B256" s="68"/>
      <c r="C256" s="68"/>
      <c r="D256" s="68"/>
      <c r="E256" s="68"/>
      <c r="F256" s="68"/>
    </row>
    <row r="257" spans="1:6" s="21" customFormat="1" ht="11.25">
      <c r="A257" s="68"/>
      <c r="B257" s="68"/>
      <c r="C257" s="68"/>
      <c r="D257" s="68"/>
      <c r="E257" s="68"/>
      <c r="F257" s="68"/>
    </row>
    <row r="258" spans="1:6" s="21" customFormat="1" ht="11.25">
      <c r="A258" s="68"/>
      <c r="B258" s="68"/>
      <c r="C258" s="68"/>
      <c r="D258" s="68"/>
      <c r="E258" s="68"/>
      <c r="F258" s="68"/>
    </row>
    <row r="259" spans="1:6" s="21" customFormat="1" ht="11.25">
      <c r="A259" s="68"/>
      <c r="B259" s="68"/>
      <c r="C259" s="68"/>
      <c r="D259" s="68"/>
      <c r="E259" s="68"/>
      <c r="F259" s="68"/>
    </row>
    <row r="260" spans="1:6" s="21" customFormat="1" ht="11.25">
      <c r="A260" s="68"/>
      <c r="B260" s="68"/>
      <c r="C260" s="68"/>
      <c r="D260" s="68"/>
      <c r="E260" s="68"/>
      <c r="F260" s="68"/>
    </row>
    <row r="261" spans="1:6" s="21" customFormat="1" ht="11.25">
      <c r="A261" s="68"/>
      <c r="B261" s="68"/>
      <c r="C261" s="68"/>
      <c r="D261" s="68"/>
      <c r="E261" s="68"/>
      <c r="F261" s="68"/>
    </row>
    <row r="262" spans="1:6" s="21" customFormat="1" ht="11.25">
      <c r="A262" s="68"/>
      <c r="B262" s="68"/>
      <c r="C262" s="68"/>
      <c r="D262" s="68"/>
      <c r="E262" s="68"/>
      <c r="F262" s="68"/>
    </row>
    <row r="263" spans="1:6" s="21" customFormat="1" ht="11.25">
      <c r="A263" s="68"/>
      <c r="B263" s="68"/>
      <c r="C263" s="68"/>
      <c r="D263" s="68"/>
      <c r="E263" s="68"/>
      <c r="F263" s="68"/>
    </row>
    <row r="264" spans="1:6" s="21" customFormat="1" ht="11.25">
      <c r="A264" s="68"/>
      <c r="B264" s="68"/>
      <c r="C264" s="68"/>
      <c r="D264" s="68"/>
      <c r="E264" s="68"/>
      <c r="F264" s="68"/>
    </row>
    <row r="265" spans="1:6" s="21" customFormat="1" ht="11.25">
      <c r="A265" s="68"/>
      <c r="B265" s="68"/>
      <c r="C265" s="68"/>
      <c r="D265" s="68"/>
      <c r="E265" s="68"/>
      <c r="F265" s="68"/>
    </row>
    <row r="266" spans="1:6" s="21" customFormat="1" ht="11.25">
      <c r="A266" s="68"/>
      <c r="B266" s="68"/>
      <c r="C266" s="68"/>
      <c r="D266" s="68"/>
      <c r="E266" s="68"/>
      <c r="F266" s="68"/>
    </row>
    <row r="267" spans="1:6" s="21" customFormat="1" ht="11.25">
      <c r="A267" s="68"/>
      <c r="B267" s="68"/>
      <c r="C267" s="68"/>
      <c r="D267" s="68"/>
      <c r="E267" s="68"/>
      <c r="F267" s="68"/>
    </row>
    <row r="268" spans="1:6" s="21" customFormat="1" ht="11.25">
      <c r="A268" s="68"/>
      <c r="B268" s="68"/>
      <c r="C268" s="68"/>
      <c r="D268" s="68"/>
      <c r="E268" s="68"/>
      <c r="F268" s="68"/>
    </row>
    <row r="269" spans="1:6" s="21" customFormat="1" ht="11.25">
      <c r="A269" s="68"/>
      <c r="B269" s="68"/>
      <c r="C269" s="68"/>
      <c r="D269" s="68"/>
      <c r="E269" s="68"/>
      <c r="F269" s="68"/>
    </row>
    <row r="270" spans="1:6" s="21" customFormat="1" ht="11.25">
      <c r="A270" s="68"/>
      <c r="B270" s="68"/>
      <c r="C270" s="68"/>
      <c r="D270" s="68"/>
      <c r="E270" s="68"/>
      <c r="F270" s="68"/>
    </row>
    <row r="271" spans="1:6" s="21" customFormat="1" ht="11.25">
      <c r="A271" s="68"/>
      <c r="B271" s="68"/>
      <c r="C271" s="68"/>
      <c r="D271" s="68"/>
      <c r="E271" s="68"/>
      <c r="F271" s="68"/>
    </row>
    <row r="272" spans="1:6" s="21" customFormat="1" ht="11.25">
      <c r="A272" s="68"/>
      <c r="B272" s="68"/>
      <c r="C272" s="68"/>
      <c r="D272" s="68"/>
      <c r="E272" s="68"/>
      <c r="F272" s="68"/>
    </row>
    <row r="273" spans="1:6" s="21" customFormat="1" ht="11.25">
      <c r="A273" s="68"/>
      <c r="B273" s="68"/>
      <c r="C273" s="68"/>
      <c r="D273" s="68"/>
      <c r="E273" s="68"/>
      <c r="F273" s="68"/>
    </row>
    <row r="274" spans="1:6" s="21" customFormat="1" ht="11.25">
      <c r="A274" s="68"/>
      <c r="B274" s="68"/>
      <c r="C274" s="68"/>
      <c r="D274" s="68"/>
      <c r="E274" s="68"/>
      <c r="F274" s="68"/>
    </row>
    <row r="275" spans="1:6" s="21" customFormat="1" ht="11.25">
      <c r="A275" s="68"/>
      <c r="B275" s="68"/>
      <c r="C275" s="68"/>
      <c r="D275" s="68"/>
      <c r="E275" s="68"/>
      <c r="F275" s="68"/>
    </row>
    <row r="276" spans="1:6" s="21" customFormat="1" ht="11.25">
      <c r="A276" s="68"/>
      <c r="B276" s="68"/>
      <c r="C276" s="68"/>
      <c r="D276" s="68"/>
      <c r="E276" s="68"/>
      <c r="F276" s="68"/>
    </row>
    <row r="277" spans="1:6" s="21" customFormat="1" ht="11.25">
      <c r="A277" s="68"/>
      <c r="B277" s="68"/>
      <c r="C277" s="68"/>
      <c r="D277" s="68"/>
      <c r="E277" s="68"/>
      <c r="F277" s="68"/>
    </row>
    <row r="278" spans="1:6" s="21" customFormat="1" ht="11.25">
      <c r="A278" s="68"/>
      <c r="B278" s="68"/>
      <c r="C278" s="68"/>
      <c r="D278" s="68"/>
      <c r="E278" s="68"/>
      <c r="F278" s="68"/>
    </row>
    <row r="279" spans="1:6" s="21" customFormat="1" ht="11.25">
      <c r="A279" s="68"/>
      <c r="B279" s="68"/>
      <c r="C279" s="68"/>
      <c r="D279" s="68"/>
      <c r="E279" s="68"/>
      <c r="F279" s="68"/>
    </row>
    <row r="280" spans="1:6" s="21" customFormat="1" ht="11.25">
      <c r="A280" s="68"/>
      <c r="B280" s="68"/>
      <c r="C280" s="68"/>
      <c r="D280" s="68"/>
      <c r="E280" s="68"/>
      <c r="F280" s="68"/>
    </row>
    <row r="281" spans="1:6" s="21" customFormat="1" ht="11.25">
      <c r="A281" s="68"/>
      <c r="B281" s="68"/>
      <c r="C281" s="68"/>
      <c r="D281" s="68"/>
      <c r="E281" s="68"/>
      <c r="F281" s="68"/>
    </row>
    <row r="282" spans="1:6" s="21" customFormat="1" ht="11.25">
      <c r="A282" s="68"/>
      <c r="B282" s="68"/>
      <c r="C282" s="68"/>
      <c r="D282" s="68"/>
      <c r="E282" s="68"/>
      <c r="F282" s="68"/>
    </row>
    <row r="283" spans="1:6" s="21" customFormat="1" ht="11.25">
      <c r="A283" s="68"/>
      <c r="B283" s="68"/>
      <c r="C283" s="68"/>
      <c r="D283" s="68"/>
      <c r="E283" s="68"/>
      <c r="F283" s="68"/>
    </row>
    <row r="284" spans="1:6" s="21" customFormat="1" ht="11.25">
      <c r="A284" s="68"/>
      <c r="B284" s="68"/>
      <c r="C284" s="68"/>
      <c r="D284" s="68"/>
      <c r="E284" s="68"/>
      <c r="F284" s="68"/>
    </row>
    <row r="285" spans="1:6" s="21" customFormat="1" ht="11.25">
      <c r="A285" s="68"/>
      <c r="B285" s="68"/>
      <c r="C285" s="68"/>
      <c r="D285" s="68"/>
      <c r="E285" s="68"/>
      <c r="F285" s="68"/>
    </row>
    <row r="286" spans="1:6" s="21" customFormat="1" ht="11.25">
      <c r="A286" s="68"/>
      <c r="B286" s="68"/>
      <c r="C286" s="68"/>
      <c r="D286" s="68"/>
      <c r="E286" s="68"/>
      <c r="F286" s="68"/>
    </row>
    <row r="287" spans="1:6" s="21" customFormat="1" ht="11.25">
      <c r="A287" s="68"/>
      <c r="B287" s="68"/>
      <c r="C287" s="68"/>
      <c r="D287" s="68"/>
      <c r="E287" s="68"/>
      <c r="F287" s="68"/>
    </row>
    <row r="288" spans="1:6" s="21" customFormat="1" ht="11.25">
      <c r="A288" s="68"/>
      <c r="B288" s="68"/>
      <c r="C288" s="68"/>
      <c r="D288" s="68"/>
      <c r="E288" s="68"/>
      <c r="F288" s="68"/>
    </row>
    <row r="289" spans="1:6" s="21" customFormat="1" ht="11.25">
      <c r="A289" s="68"/>
      <c r="B289" s="68"/>
      <c r="C289" s="68"/>
      <c r="D289" s="68"/>
      <c r="E289" s="68"/>
      <c r="F289" s="68"/>
    </row>
    <row r="290" spans="1:6" s="21" customFormat="1" ht="11.25">
      <c r="A290" s="68"/>
      <c r="B290" s="68"/>
      <c r="C290" s="68"/>
      <c r="D290" s="68"/>
      <c r="E290" s="68"/>
      <c r="F290" s="68"/>
    </row>
    <row r="291" spans="1:6" s="21" customFormat="1" ht="11.25">
      <c r="A291" s="68"/>
      <c r="B291" s="68"/>
      <c r="C291" s="68"/>
      <c r="D291" s="68"/>
      <c r="E291" s="68"/>
      <c r="F291" s="68"/>
    </row>
    <row r="292" spans="1:6" s="21" customFormat="1" ht="11.25">
      <c r="A292" s="68"/>
      <c r="B292" s="68"/>
      <c r="C292" s="68"/>
      <c r="D292" s="68"/>
      <c r="E292" s="68"/>
      <c r="F292" s="68"/>
    </row>
    <row r="293" spans="1:6" s="21" customFormat="1" ht="11.25">
      <c r="A293" s="68"/>
      <c r="B293" s="68"/>
      <c r="C293" s="68"/>
      <c r="D293" s="68"/>
      <c r="E293" s="68"/>
      <c r="F293" s="68"/>
    </row>
    <row r="294" spans="1:6" s="21" customFormat="1" ht="11.25">
      <c r="A294" s="68"/>
      <c r="B294" s="68"/>
      <c r="C294" s="68"/>
      <c r="D294" s="68"/>
      <c r="E294" s="68"/>
      <c r="F294" s="68"/>
    </row>
    <row r="295" spans="1:6" s="21" customFormat="1" ht="11.25">
      <c r="A295" s="68"/>
      <c r="B295" s="68"/>
      <c r="C295" s="68"/>
      <c r="D295" s="68"/>
      <c r="E295" s="68"/>
      <c r="F295" s="68"/>
    </row>
    <row r="296" spans="1:6" s="21" customFormat="1" ht="11.25">
      <c r="A296" s="68"/>
      <c r="B296" s="68"/>
      <c r="C296" s="68"/>
      <c r="D296" s="68"/>
      <c r="E296" s="68"/>
      <c r="F296" s="68"/>
    </row>
    <row r="297" spans="1:6" s="21" customFormat="1" ht="11.25">
      <c r="A297" s="68"/>
      <c r="B297" s="68"/>
      <c r="C297" s="68"/>
      <c r="D297" s="68"/>
      <c r="E297" s="68"/>
      <c r="F297" s="68"/>
    </row>
    <row r="298" spans="1:6" s="21" customFormat="1" ht="11.25">
      <c r="A298" s="68"/>
      <c r="B298" s="68"/>
      <c r="C298" s="68"/>
      <c r="D298" s="68"/>
      <c r="E298" s="68"/>
      <c r="F298" s="68"/>
    </row>
    <row r="299" spans="1:6" s="21" customFormat="1" ht="11.25">
      <c r="A299" s="68"/>
      <c r="B299" s="68"/>
      <c r="C299" s="68"/>
      <c r="D299" s="68"/>
      <c r="E299" s="68"/>
      <c r="F299" s="68"/>
    </row>
    <row r="300" spans="1:6" s="21" customFormat="1" ht="11.25">
      <c r="A300" s="68"/>
      <c r="B300" s="68"/>
      <c r="C300" s="68"/>
      <c r="D300" s="68"/>
      <c r="E300" s="68"/>
      <c r="F300" s="68"/>
    </row>
    <row r="301" spans="1:6" s="21" customFormat="1" ht="11.25">
      <c r="A301" s="68"/>
      <c r="B301" s="68"/>
      <c r="C301" s="68"/>
      <c r="D301" s="68"/>
      <c r="E301" s="68"/>
      <c r="F301" s="68"/>
    </row>
    <row r="302" spans="1:6" s="21" customFormat="1" ht="11.25">
      <c r="A302" s="68"/>
      <c r="B302" s="68"/>
      <c r="C302" s="68"/>
      <c r="D302" s="68"/>
      <c r="E302" s="68"/>
      <c r="F302" s="68"/>
    </row>
    <row r="303" spans="1:6" s="21" customFormat="1" ht="11.25">
      <c r="A303" s="68"/>
      <c r="B303" s="68"/>
      <c r="C303" s="68"/>
      <c r="D303" s="68"/>
      <c r="E303" s="68"/>
      <c r="F303" s="68"/>
    </row>
    <row r="304" spans="1:6" s="21" customFormat="1" ht="11.25">
      <c r="A304" s="68"/>
      <c r="B304" s="68"/>
      <c r="C304" s="68"/>
      <c r="D304" s="68"/>
      <c r="E304" s="68"/>
      <c r="F304" s="68"/>
    </row>
    <row r="305" spans="1:6" s="21" customFormat="1" ht="11.25">
      <c r="A305" s="68"/>
      <c r="B305" s="68"/>
      <c r="C305" s="68"/>
      <c r="D305" s="68"/>
      <c r="E305" s="68"/>
      <c r="F305" s="68"/>
    </row>
    <row r="306" spans="1:6" s="21" customFormat="1" ht="11.25">
      <c r="A306" s="68"/>
      <c r="B306" s="68"/>
      <c r="C306" s="68"/>
      <c r="D306" s="68"/>
      <c r="E306" s="68"/>
      <c r="F306" s="68"/>
    </row>
    <row r="307" spans="1:6" s="21" customFormat="1" ht="11.25">
      <c r="A307" s="68"/>
      <c r="B307" s="68"/>
      <c r="C307" s="68"/>
      <c r="D307" s="68"/>
      <c r="E307" s="68"/>
      <c r="F307" s="68"/>
    </row>
    <row r="308" spans="1:6" s="21" customFormat="1" ht="11.25">
      <c r="A308" s="68"/>
      <c r="B308" s="68"/>
      <c r="C308" s="68"/>
      <c r="D308" s="68"/>
      <c r="E308" s="68"/>
      <c r="F308" s="68"/>
    </row>
    <row r="309" spans="1:6" s="21" customFormat="1" ht="11.25">
      <c r="A309" s="68"/>
      <c r="B309" s="68"/>
      <c r="C309" s="68"/>
      <c r="D309" s="68"/>
      <c r="E309" s="68"/>
      <c r="F309" s="68"/>
    </row>
    <row r="310" spans="1:6" s="21" customFormat="1" ht="11.25">
      <c r="A310" s="68"/>
      <c r="B310" s="68"/>
      <c r="C310" s="68"/>
      <c r="D310" s="68"/>
      <c r="E310" s="68"/>
      <c r="F310" s="68"/>
    </row>
    <row r="311" spans="1:6" s="21" customFormat="1" ht="11.25">
      <c r="A311" s="68"/>
      <c r="B311" s="68"/>
      <c r="C311" s="68"/>
      <c r="D311" s="68"/>
      <c r="E311" s="68"/>
      <c r="F311" s="68"/>
    </row>
    <row r="312" spans="1:6" s="21" customFormat="1" ht="11.25">
      <c r="A312" s="68"/>
      <c r="B312" s="68"/>
      <c r="C312" s="68"/>
      <c r="D312" s="68"/>
      <c r="E312" s="68"/>
      <c r="F312" s="68"/>
    </row>
    <row r="313" spans="1:6" s="21" customFormat="1" ht="11.25">
      <c r="A313" s="68"/>
      <c r="B313" s="68"/>
      <c r="C313" s="68"/>
      <c r="D313" s="68"/>
      <c r="E313" s="68"/>
      <c r="F313" s="68"/>
    </row>
    <row r="314" spans="1:6" s="21" customFormat="1" ht="11.25">
      <c r="A314" s="68"/>
      <c r="B314" s="68"/>
      <c r="C314" s="68"/>
      <c r="D314" s="68"/>
      <c r="E314" s="68"/>
      <c r="F314" s="68"/>
    </row>
    <row r="315" spans="1:6" s="21" customFormat="1" ht="11.25">
      <c r="A315" s="68"/>
      <c r="B315" s="68"/>
      <c r="C315" s="68"/>
      <c r="D315" s="68"/>
      <c r="E315" s="68"/>
      <c r="F315" s="68"/>
    </row>
    <row r="316" spans="1:6" s="21" customFormat="1" ht="11.25">
      <c r="A316" s="68"/>
      <c r="B316" s="68"/>
      <c r="C316" s="68"/>
      <c r="D316" s="68"/>
      <c r="E316" s="68"/>
      <c r="F316" s="68"/>
    </row>
    <row r="317" spans="1:6" s="21" customFormat="1" ht="11.25">
      <c r="A317" s="68"/>
      <c r="B317" s="68"/>
      <c r="C317" s="68"/>
      <c r="D317" s="68"/>
      <c r="E317" s="68"/>
      <c r="F317" s="68"/>
    </row>
    <row r="318" spans="1:6" s="21" customFormat="1" ht="11.25">
      <c r="A318" s="68"/>
      <c r="B318" s="68"/>
      <c r="C318" s="68"/>
      <c r="D318" s="68"/>
      <c r="E318" s="68"/>
      <c r="F318" s="68"/>
    </row>
    <row r="319" spans="1:6" s="21" customFormat="1" ht="11.25">
      <c r="A319" s="68"/>
      <c r="B319" s="68"/>
      <c r="C319" s="68"/>
      <c r="D319" s="68"/>
      <c r="E319" s="68"/>
      <c r="F319" s="68"/>
    </row>
    <row r="320" spans="1:6" s="21" customFormat="1" ht="11.25">
      <c r="A320" s="68"/>
      <c r="B320" s="68"/>
      <c r="C320" s="68"/>
      <c r="D320" s="68"/>
      <c r="E320" s="68"/>
      <c r="F320" s="68"/>
    </row>
    <row r="321" spans="1:6" s="21" customFormat="1" ht="11.25">
      <c r="A321" s="68"/>
      <c r="B321" s="68"/>
      <c r="C321" s="68"/>
      <c r="D321" s="68"/>
      <c r="E321" s="68"/>
      <c r="F321" s="68"/>
    </row>
    <row r="322" spans="1:6" s="21" customFormat="1" ht="11.25">
      <c r="A322" s="68"/>
      <c r="B322" s="68"/>
      <c r="C322" s="68"/>
      <c r="D322" s="68"/>
      <c r="E322" s="68"/>
      <c r="F322" s="68"/>
    </row>
    <row r="323" spans="1:6" s="21" customFormat="1" ht="11.25">
      <c r="A323" s="68"/>
      <c r="B323" s="68"/>
      <c r="C323" s="68"/>
      <c r="D323" s="68"/>
      <c r="E323" s="68"/>
      <c r="F323" s="68"/>
    </row>
    <row r="324" spans="1:6" s="21" customFormat="1" ht="11.25">
      <c r="A324" s="68"/>
      <c r="B324" s="68"/>
      <c r="C324" s="68"/>
      <c r="D324" s="68"/>
      <c r="E324" s="68"/>
      <c r="F324" s="68"/>
    </row>
    <row r="325" spans="1:6" s="21" customFormat="1" ht="11.25">
      <c r="A325" s="68"/>
      <c r="B325" s="68"/>
      <c r="C325" s="68"/>
      <c r="D325" s="68"/>
      <c r="E325" s="68"/>
      <c r="F325" s="68"/>
    </row>
    <row r="326" spans="1:6" s="21" customFormat="1" ht="11.25">
      <c r="A326" s="68"/>
      <c r="B326" s="68"/>
      <c r="C326" s="68"/>
      <c r="D326" s="68"/>
      <c r="E326" s="68"/>
      <c r="F326" s="68"/>
    </row>
    <row r="327" spans="1:6" s="21" customFormat="1" ht="11.25">
      <c r="A327" s="68"/>
      <c r="B327" s="68"/>
      <c r="C327" s="68"/>
      <c r="D327" s="68"/>
      <c r="E327" s="68"/>
      <c r="F327" s="68"/>
    </row>
    <row r="328" spans="1:6" s="21" customFormat="1" ht="11.25">
      <c r="A328" s="68"/>
      <c r="B328" s="68"/>
      <c r="C328" s="68"/>
      <c r="D328" s="68"/>
      <c r="E328" s="68"/>
      <c r="F328" s="68"/>
    </row>
    <row r="329" spans="1:6" s="21" customFormat="1" ht="11.25">
      <c r="A329" s="68"/>
      <c r="B329" s="68"/>
      <c r="C329" s="68"/>
      <c r="D329" s="68"/>
      <c r="E329" s="68"/>
      <c r="F329" s="68"/>
    </row>
    <row r="330" spans="1:6" s="21" customFormat="1" ht="11.25">
      <c r="A330" s="68"/>
      <c r="B330" s="68"/>
      <c r="C330" s="68"/>
      <c r="D330" s="68"/>
      <c r="E330" s="68"/>
      <c r="F330" s="68"/>
    </row>
    <row r="331" spans="1:6" s="21" customFormat="1" ht="11.25">
      <c r="A331" s="68"/>
      <c r="B331" s="68"/>
      <c r="C331" s="68"/>
      <c r="D331" s="68"/>
      <c r="E331" s="68"/>
      <c r="F331" s="68"/>
    </row>
    <row r="332" spans="1:6" s="21" customFormat="1" ht="11.25">
      <c r="A332" s="68"/>
      <c r="B332" s="68"/>
      <c r="C332" s="68"/>
      <c r="D332" s="68"/>
      <c r="E332" s="68"/>
      <c r="F332" s="68"/>
    </row>
    <row r="333" spans="1:6" s="21" customFormat="1" ht="11.25">
      <c r="A333" s="68"/>
      <c r="B333" s="68"/>
      <c r="C333" s="68"/>
      <c r="D333" s="68"/>
      <c r="E333" s="68"/>
      <c r="F333" s="68"/>
    </row>
    <row r="334" spans="1:6" s="21" customFormat="1" ht="11.25">
      <c r="A334" s="68"/>
      <c r="B334" s="68"/>
      <c r="C334" s="68"/>
      <c r="D334" s="68"/>
      <c r="E334" s="68"/>
      <c r="F334" s="68"/>
    </row>
    <row r="335" spans="1:6" s="21" customFormat="1" ht="11.25">
      <c r="A335" s="68"/>
      <c r="B335" s="68"/>
      <c r="C335" s="68"/>
      <c r="D335" s="68"/>
      <c r="E335" s="68"/>
      <c r="F335" s="68"/>
    </row>
    <row r="336" spans="1:6" s="21" customFormat="1" ht="11.25">
      <c r="A336" s="68"/>
      <c r="B336" s="68"/>
      <c r="C336" s="68"/>
      <c r="D336" s="68"/>
      <c r="E336" s="68"/>
      <c r="F336" s="68"/>
    </row>
    <row r="337" spans="1:6" s="21" customFormat="1" ht="11.25">
      <c r="A337" s="68"/>
      <c r="B337" s="68"/>
      <c r="C337" s="68"/>
      <c r="D337" s="68"/>
      <c r="E337" s="68"/>
      <c r="F337" s="68"/>
    </row>
    <row r="338" spans="1:6" s="21" customFormat="1" ht="11.25">
      <c r="A338" s="68"/>
      <c r="B338" s="68"/>
      <c r="C338" s="68"/>
      <c r="D338" s="68"/>
      <c r="E338" s="68"/>
      <c r="F338" s="68"/>
    </row>
    <row r="339" spans="1:6" s="21" customFormat="1" ht="11.25">
      <c r="A339" s="68"/>
      <c r="B339" s="68"/>
      <c r="C339" s="68"/>
      <c r="D339" s="68"/>
      <c r="E339" s="68"/>
      <c r="F339" s="68"/>
    </row>
    <row r="340" spans="1:6" s="21" customFormat="1" ht="11.25">
      <c r="A340" s="68"/>
      <c r="B340" s="68"/>
      <c r="C340" s="68"/>
      <c r="D340" s="68"/>
      <c r="E340" s="68"/>
      <c r="F340" s="68"/>
    </row>
    <row r="341" spans="1:6" s="21" customFormat="1" ht="11.25">
      <c r="A341" s="68"/>
      <c r="B341" s="68"/>
      <c r="C341" s="68"/>
      <c r="D341" s="68"/>
      <c r="E341" s="68"/>
      <c r="F341" s="68"/>
    </row>
    <row r="342" spans="1:6" s="21" customFormat="1" ht="11.25">
      <c r="A342" s="68"/>
      <c r="B342" s="68"/>
      <c r="C342" s="68"/>
      <c r="D342" s="68"/>
      <c r="E342" s="68"/>
      <c r="F342" s="68"/>
    </row>
    <row r="343" spans="1:6" s="21" customFormat="1" ht="11.25">
      <c r="A343" s="68"/>
      <c r="B343" s="68"/>
      <c r="C343" s="68"/>
      <c r="D343" s="68"/>
      <c r="E343" s="68"/>
      <c r="F343" s="68"/>
    </row>
    <row r="344" spans="1:6" s="21" customFormat="1" ht="11.25">
      <c r="A344" s="68"/>
      <c r="B344" s="68"/>
      <c r="C344" s="68"/>
      <c r="D344" s="68"/>
      <c r="E344" s="68"/>
      <c r="F344" s="68"/>
    </row>
    <row r="345" spans="1:6" s="21" customFormat="1" ht="11.25">
      <c r="A345" s="68"/>
      <c r="B345" s="68"/>
      <c r="C345" s="68"/>
      <c r="D345" s="68"/>
      <c r="E345" s="68"/>
      <c r="F345" s="68"/>
    </row>
    <row r="346" spans="1:6" s="21" customFormat="1" ht="11.25">
      <c r="A346" s="68"/>
      <c r="B346" s="68"/>
      <c r="C346" s="68"/>
      <c r="D346" s="68"/>
      <c r="E346" s="68"/>
      <c r="F346" s="68"/>
    </row>
    <row r="347" spans="1:6" s="21" customFormat="1" ht="11.25">
      <c r="A347" s="68"/>
      <c r="B347" s="68"/>
      <c r="C347" s="68"/>
      <c r="D347" s="68"/>
      <c r="E347" s="68"/>
      <c r="F347" s="68"/>
    </row>
    <row r="348" spans="1:6" s="21" customFormat="1" ht="11.25">
      <c r="A348" s="68"/>
      <c r="B348" s="68"/>
      <c r="C348" s="68"/>
      <c r="D348" s="68"/>
      <c r="E348" s="68"/>
      <c r="F348" s="68"/>
    </row>
    <row r="349" spans="1:6" s="21" customFormat="1" ht="11.25">
      <c r="A349" s="68"/>
      <c r="B349" s="68"/>
      <c r="C349" s="68"/>
      <c r="D349" s="68"/>
      <c r="E349" s="68"/>
      <c r="F349" s="68"/>
    </row>
    <row r="350" spans="1:6" s="21" customFormat="1" ht="11.25">
      <c r="A350" s="68"/>
      <c r="B350" s="68"/>
      <c r="C350" s="68"/>
      <c r="D350" s="68"/>
      <c r="E350" s="68"/>
      <c r="F350" s="68"/>
    </row>
    <row r="351" spans="1:6" s="21" customFormat="1" ht="11.25">
      <c r="A351" s="68"/>
      <c r="B351" s="68"/>
      <c r="C351" s="68"/>
      <c r="D351" s="68"/>
      <c r="E351" s="68"/>
      <c r="F351" s="68"/>
    </row>
    <row r="352" spans="1:6" s="21" customFormat="1" ht="11.25">
      <c r="A352" s="68"/>
      <c r="B352" s="68"/>
      <c r="C352" s="68"/>
      <c r="D352" s="68"/>
      <c r="E352" s="68"/>
      <c r="F352" s="68"/>
    </row>
    <row r="353" spans="1:6" s="21" customFormat="1" ht="11.25">
      <c r="A353" s="68"/>
      <c r="B353" s="68"/>
      <c r="C353" s="68"/>
      <c r="D353" s="68"/>
      <c r="E353" s="68"/>
      <c r="F353" s="68"/>
    </row>
    <row r="354" spans="1:6" s="21" customFormat="1" ht="11.25">
      <c r="A354" s="68"/>
      <c r="B354" s="68"/>
      <c r="C354" s="68"/>
      <c r="D354" s="68"/>
      <c r="E354" s="68"/>
      <c r="F354" s="68"/>
    </row>
    <row r="355" spans="1:6" s="21" customFormat="1" ht="11.25">
      <c r="A355" s="68"/>
      <c r="B355" s="68"/>
      <c r="C355" s="68"/>
      <c r="D355" s="68"/>
      <c r="E355" s="68"/>
      <c r="F355" s="68"/>
    </row>
    <row r="356" spans="1:6" s="21" customFormat="1" ht="11.25">
      <c r="A356" s="68"/>
      <c r="B356" s="68"/>
      <c r="C356" s="68"/>
      <c r="D356" s="68"/>
      <c r="E356" s="68"/>
      <c r="F356" s="68"/>
    </row>
    <row r="357" spans="1:6" s="21" customFormat="1" ht="11.25">
      <c r="A357" s="68"/>
      <c r="B357" s="68"/>
      <c r="C357" s="68"/>
      <c r="D357" s="68"/>
      <c r="E357" s="68"/>
      <c r="F357" s="68"/>
    </row>
    <row r="358" spans="1:6" s="21" customFormat="1" ht="11.25">
      <c r="A358" s="68"/>
      <c r="B358" s="68"/>
      <c r="C358" s="68"/>
      <c r="D358" s="68"/>
      <c r="E358" s="68"/>
      <c r="F358" s="68"/>
    </row>
    <row r="359" spans="1:6" s="21" customFormat="1" ht="11.25">
      <c r="A359" s="68"/>
      <c r="B359" s="68"/>
      <c r="C359" s="68"/>
      <c r="D359" s="68"/>
      <c r="E359" s="68"/>
      <c r="F359" s="68"/>
    </row>
    <row r="360" spans="1:6" s="21" customFormat="1" ht="11.25">
      <c r="A360" s="68"/>
      <c r="B360" s="68"/>
      <c r="C360" s="68"/>
      <c r="D360" s="68"/>
      <c r="E360" s="68"/>
      <c r="F360" s="68"/>
    </row>
    <row r="361" spans="1:6" s="21" customFormat="1" ht="11.25">
      <c r="A361" s="68"/>
      <c r="B361" s="68"/>
      <c r="C361" s="68"/>
      <c r="D361" s="68"/>
      <c r="E361" s="68"/>
      <c r="F361" s="68"/>
    </row>
    <row r="362" spans="1:6" s="21" customFormat="1" ht="11.25">
      <c r="A362" s="68"/>
      <c r="B362" s="68"/>
      <c r="C362" s="68"/>
      <c r="D362" s="68"/>
      <c r="E362" s="68"/>
      <c r="F362" s="68"/>
    </row>
    <row r="363" spans="1:6" s="21" customFormat="1" ht="11.25">
      <c r="A363" s="68"/>
      <c r="B363" s="68"/>
      <c r="C363" s="68"/>
      <c r="D363" s="68"/>
      <c r="E363" s="68"/>
      <c r="F363" s="68"/>
    </row>
    <row r="364" spans="1:6" s="21" customFormat="1" ht="11.25">
      <c r="A364" s="68"/>
      <c r="B364" s="68"/>
      <c r="C364" s="68"/>
      <c r="D364" s="68"/>
      <c r="E364" s="68"/>
      <c r="F364" s="68"/>
    </row>
    <row r="365" spans="1:6" s="21" customFormat="1" ht="11.25">
      <c r="A365" s="68"/>
      <c r="B365" s="68"/>
      <c r="C365" s="68"/>
      <c r="D365" s="68"/>
      <c r="E365" s="68"/>
      <c r="F365" s="68"/>
    </row>
    <row r="366" spans="1:6" s="21" customFormat="1" ht="11.25">
      <c r="A366" s="68"/>
      <c r="B366" s="68"/>
      <c r="C366" s="68"/>
      <c r="D366" s="68"/>
      <c r="E366" s="68"/>
      <c r="F366" s="68"/>
    </row>
    <row r="367" spans="1:6" s="21" customFormat="1" ht="11.25">
      <c r="A367" s="68"/>
      <c r="B367" s="68"/>
      <c r="C367" s="68"/>
      <c r="D367" s="68"/>
      <c r="E367" s="68"/>
      <c r="F367" s="68"/>
    </row>
    <row r="368" spans="1:6" s="21" customFormat="1" ht="11.25">
      <c r="A368" s="68"/>
      <c r="B368" s="68"/>
      <c r="C368" s="68"/>
      <c r="D368" s="68"/>
      <c r="E368" s="68"/>
      <c r="F368" s="68"/>
    </row>
    <row r="369" spans="1:6" s="21" customFormat="1" ht="11.25">
      <c r="A369" s="68"/>
      <c r="B369" s="68"/>
      <c r="C369" s="68"/>
      <c r="D369" s="68"/>
      <c r="E369" s="68"/>
      <c r="F369" s="68"/>
    </row>
    <row r="370" spans="1:6" s="21" customFormat="1" ht="11.25">
      <c r="A370" s="68"/>
      <c r="B370" s="68"/>
      <c r="C370" s="68"/>
      <c r="D370" s="68"/>
      <c r="E370" s="68"/>
      <c r="F370" s="68"/>
    </row>
    <row r="371" spans="1:6" s="21" customFormat="1" ht="11.25">
      <c r="A371" s="68"/>
      <c r="B371" s="68"/>
      <c r="C371" s="68"/>
      <c r="D371" s="68"/>
      <c r="E371" s="68"/>
      <c r="F371" s="68"/>
    </row>
    <row r="372" spans="1:6" s="21" customFormat="1" ht="11.25">
      <c r="A372" s="68"/>
      <c r="B372" s="68"/>
      <c r="C372" s="68"/>
      <c r="D372" s="68"/>
      <c r="E372" s="68"/>
      <c r="F372" s="68"/>
    </row>
    <row r="373" spans="1:6" s="21" customFormat="1" ht="11.25">
      <c r="A373" s="68"/>
      <c r="B373" s="68"/>
      <c r="C373" s="68"/>
      <c r="D373" s="68"/>
      <c r="E373" s="68"/>
      <c r="F373" s="68"/>
    </row>
    <row r="374" spans="1:6" s="21" customFormat="1" ht="11.25">
      <c r="A374" s="68"/>
      <c r="B374" s="68"/>
      <c r="C374" s="68"/>
      <c r="D374" s="68"/>
      <c r="E374" s="68"/>
      <c r="F374" s="68"/>
    </row>
    <row r="375" spans="1:6" s="21" customFormat="1" ht="11.25">
      <c r="A375" s="68"/>
      <c r="B375" s="68"/>
      <c r="C375" s="68"/>
      <c r="D375" s="68"/>
      <c r="E375" s="68"/>
      <c r="F375" s="68"/>
    </row>
    <row r="376" spans="1:6" s="21" customFormat="1" ht="11.25">
      <c r="A376" s="68"/>
      <c r="B376" s="68"/>
      <c r="C376" s="68"/>
      <c r="D376" s="68"/>
      <c r="E376" s="68"/>
      <c r="F376" s="68"/>
    </row>
    <row r="377" spans="1:6" s="21" customFormat="1" ht="11.25">
      <c r="A377" s="68"/>
      <c r="B377" s="68"/>
      <c r="C377" s="68"/>
      <c r="D377" s="68"/>
      <c r="E377" s="68"/>
      <c r="F377" s="68"/>
    </row>
    <row r="378" spans="1:6" s="21" customFormat="1" ht="11.25">
      <c r="A378" s="68"/>
      <c r="B378" s="68"/>
      <c r="C378" s="68"/>
      <c r="D378" s="68"/>
      <c r="E378" s="68"/>
      <c r="F378" s="68"/>
    </row>
    <row r="379" spans="1:6" s="21" customFormat="1" ht="11.25">
      <c r="A379" s="68"/>
      <c r="B379" s="68"/>
      <c r="C379" s="68"/>
      <c r="D379" s="68"/>
      <c r="E379" s="68"/>
      <c r="F379" s="68"/>
    </row>
    <row r="380" spans="1:6" s="21" customFormat="1" ht="11.25">
      <c r="A380" s="68"/>
      <c r="B380" s="68"/>
      <c r="C380" s="68"/>
      <c r="D380" s="68"/>
      <c r="E380" s="68"/>
      <c r="F380" s="68"/>
    </row>
    <row r="381" spans="1:6" s="21" customFormat="1" ht="11.25">
      <c r="A381" s="68"/>
      <c r="B381" s="68"/>
      <c r="C381" s="68"/>
      <c r="D381" s="68"/>
      <c r="E381" s="68"/>
      <c r="F381" s="68"/>
    </row>
    <row r="382" spans="1:6" s="21" customFormat="1" ht="11.25">
      <c r="A382" s="68"/>
      <c r="B382" s="68"/>
      <c r="C382" s="68"/>
      <c r="D382" s="68"/>
      <c r="E382" s="68"/>
      <c r="F382" s="68"/>
    </row>
    <row r="383" spans="1:6" s="21" customFormat="1" ht="11.25">
      <c r="A383" s="68"/>
      <c r="B383" s="68"/>
      <c r="C383" s="68"/>
      <c r="D383" s="68"/>
      <c r="E383" s="68"/>
      <c r="F383" s="68"/>
    </row>
    <row r="384" spans="1:6" s="21" customFormat="1" ht="11.25">
      <c r="A384" s="68"/>
      <c r="B384" s="68"/>
      <c r="C384" s="68"/>
      <c r="D384" s="68"/>
      <c r="E384" s="68"/>
      <c r="F384" s="68"/>
    </row>
    <row r="385" spans="1:6" s="21" customFormat="1" ht="11.25">
      <c r="A385" s="68"/>
      <c r="B385" s="68"/>
      <c r="C385" s="68"/>
      <c r="D385" s="68"/>
      <c r="E385" s="68"/>
      <c r="F385" s="68"/>
    </row>
    <row r="386" spans="1:6" s="21" customFormat="1" ht="11.25">
      <c r="A386" s="68"/>
      <c r="B386" s="68"/>
      <c r="C386" s="68"/>
      <c r="D386" s="68"/>
      <c r="E386" s="68"/>
      <c r="F386" s="68"/>
    </row>
    <row r="387" spans="1:6" s="21" customFormat="1" ht="11.25">
      <c r="A387" s="68"/>
      <c r="B387" s="68"/>
      <c r="C387" s="68"/>
      <c r="D387" s="68"/>
      <c r="E387" s="68"/>
      <c r="F387" s="68"/>
    </row>
    <row r="388" spans="1:6" s="21" customFormat="1" ht="11.25">
      <c r="A388" s="68"/>
      <c r="B388" s="68"/>
      <c r="C388" s="68"/>
      <c r="D388" s="68"/>
      <c r="E388" s="68"/>
      <c r="F388" s="68"/>
    </row>
    <row r="389" spans="1:6" s="21" customFormat="1" ht="11.25">
      <c r="A389" s="68"/>
      <c r="B389" s="68"/>
      <c r="C389" s="68"/>
      <c r="D389" s="68"/>
      <c r="E389" s="68"/>
      <c r="F389" s="68"/>
    </row>
    <row r="390" spans="1:6" s="21" customFormat="1" ht="11.25">
      <c r="A390" s="68"/>
      <c r="B390" s="68"/>
      <c r="C390" s="68"/>
      <c r="D390" s="68"/>
      <c r="E390" s="68"/>
      <c r="F390" s="68"/>
    </row>
    <row r="391" spans="1:6" s="21" customFormat="1" ht="11.25">
      <c r="A391" s="68"/>
      <c r="B391" s="68"/>
      <c r="C391" s="68"/>
      <c r="D391" s="68"/>
      <c r="E391" s="68"/>
      <c r="F391" s="68"/>
    </row>
    <row r="392" spans="1:6" s="21" customFormat="1" ht="11.25">
      <c r="A392" s="68"/>
      <c r="B392" s="68"/>
      <c r="C392" s="68"/>
      <c r="D392" s="68"/>
      <c r="E392" s="68"/>
      <c r="F392" s="68"/>
    </row>
    <row r="393" spans="1:6" s="21" customFormat="1" ht="11.25">
      <c r="A393" s="68"/>
      <c r="B393" s="68"/>
      <c r="C393" s="68"/>
      <c r="D393" s="68"/>
      <c r="E393" s="68"/>
      <c r="F393" s="68"/>
    </row>
    <row r="394" spans="1:6" s="21" customFormat="1" ht="11.25">
      <c r="A394" s="68"/>
      <c r="B394" s="68"/>
      <c r="C394" s="68"/>
      <c r="D394" s="68"/>
      <c r="E394" s="68"/>
      <c r="F394" s="68"/>
    </row>
    <row r="395" spans="1:6" s="21" customFormat="1" ht="11.25">
      <c r="A395" s="68"/>
      <c r="B395" s="68"/>
      <c r="C395" s="68"/>
      <c r="D395" s="68"/>
      <c r="E395" s="68"/>
      <c r="F395" s="68"/>
    </row>
    <row r="396" spans="1:6" s="21" customFormat="1" ht="11.25">
      <c r="A396" s="68"/>
      <c r="B396" s="68"/>
      <c r="C396" s="68"/>
      <c r="D396" s="68"/>
      <c r="E396" s="68"/>
      <c r="F396" s="68"/>
    </row>
    <row r="397" spans="1:6" s="21" customFormat="1" ht="11.25">
      <c r="A397" s="68"/>
      <c r="B397" s="68"/>
      <c r="C397" s="68"/>
      <c r="D397" s="68"/>
      <c r="E397" s="68"/>
      <c r="F397" s="68"/>
    </row>
    <row r="398" spans="1:6" s="21" customFormat="1" ht="11.25">
      <c r="A398" s="68"/>
      <c r="B398" s="68"/>
      <c r="C398" s="68"/>
      <c r="D398" s="68"/>
      <c r="E398" s="68"/>
      <c r="F398" s="68"/>
    </row>
    <row r="399" spans="1:6" s="21" customFormat="1" ht="11.25">
      <c r="A399" s="68"/>
      <c r="B399" s="68"/>
      <c r="C399" s="68"/>
      <c r="D399" s="68"/>
      <c r="E399" s="68"/>
      <c r="F399" s="68"/>
    </row>
    <row r="400" spans="1:6" s="21" customFormat="1" ht="11.25">
      <c r="A400" s="68"/>
      <c r="B400" s="68"/>
      <c r="C400" s="68"/>
      <c r="D400" s="68"/>
      <c r="E400" s="68"/>
      <c r="F400" s="68"/>
    </row>
    <row r="401" spans="1:6" s="21" customFormat="1" ht="11.25">
      <c r="A401" s="68"/>
      <c r="B401" s="68"/>
      <c r="C401" s="68"/>
      <c r="D401" s="68"/>
      <c r="E401" s="68"/>
      <c r="F401" s="68"/>
    </row>
    <row r="402" spans="1:6" s="21" customFormat="1" ht="11.25">
      <c r="A402" s="68"/>
      <c r="B402" s="68"/>
      <c r="C402" s="68"/>
      <c r="D402" s="68"/>
      <c r="E402" s="68"/>
      <c r="F402" s="68"/>
    </row>
    <row r="403" spans="1:6" s="21" customFormat="1" ht="11.25">
      <c r="A403" s="68"/>
      <c r="B403" s="68"/>
      <c r="C403" s="68"/>
      <c r="D403" s="68"/>
      <c r="E403" s="68"/>
      <c r="F403" s="68"/>
    </row>
    <row r="404" spans="1:6" s="21" customFormat="1" ht="11.25">
      <c r="A404" s="68"/>
      <c r="B404" s="68"/>
      <c r="C404" s="68"/>
      <c r="D404" s="68"/>
      <c r="E404" s="68"/>
      <c r="F404" s="68"/>
    </row>
    <row r="405" spans="1:6" s="21" customFormat="1" ht="11.25">
      <c r="A405" s="68"/>
      <c r="B405" s="68"/>
      <c r="C405" s="68"/>
      <c r="D405" s="68"/>
      <c r="E405" s="68"/>
      <c r="F405" s="68"/>
    </row>
    <row r="406" spans="1:6" s="21" customFormat="1" ht="11.25">
      <c r="A406" s="68"/>
      <c r="B406" s="68"/>
      <c r="C406" s="68"/>
      <c r="D406" s="68"/>
      <c r="E406" s="68"/>
      <c r="F406" s="68"/>
    </row>
    <row r="407" spans="1:6" s="21" customFormat="1" ht="11.25">
      <c r="A407" s="68"/>
      <c r="B407" s="68"/>
      <c r="C407" s="68"/>
      <c r="D407" s="68"/>
      <c r="E407" s="68"/>
      <c r="F407" s="68"/>
    </row>
    <row r="408" spans="1:6" s="21" customFormat="1" ht="11.25">
      <c r="A408" s="68"/>
      <c r="B408" s="68"/>
      <c r="C408" s="68"/>
      <c r="D408" s="68"/>
      <c r="E408" s="68"/>
      <c r="F408" s="68"/>
    </row>
    <row r="409" spans="1:6" s="21" customFormat="1" ht="11.25">
      <c r="A409" s="68"/>
      <c r="B409" s="68"/>
      <c r="C409" s="68"/>
      <c r="D409" s="68"/>
      <c r="E409" s="68"/>
      <c r="F409" s="68"/>
    </row>
    <row r="410" spans="1:6" s="21" customFormat="1" ht="11.25">
      <c r="A410" s="68"/>
      <c r="B410" s="68"/>
      <c r="C410" s="68"/>
      <c r="D410" s="68"/>
      <c r="E410" s="68"/>
      <c r="F410" s="68"/>
    </row>
    <row r="411" spans="1:6" s="21" customFormat="1" ht="11.25">
      <c r="A411" s="68"/>
      <c r="B411" s="68"/>
      <c r="C411" s="68"/>
      <c r="D411" s="68"/>
      <c r="E411" s="68"/>
      <c r="F411" s="68"/>
    </row>
    <row r="412" spans="1:6" s="21" customFormat="1" ht="11.25">
      <c r="A412" s="68"/>
      <c r="B412" s="68"/>
      <c r="C412" s="68"/>
      <c r="D412" s="68"/>
      <c r="E412" s="68"/>
      <c r="F412" s="68"/>
    </row>
    <row r="413" spans="1:6" s="21" customFormat="1" ht="11.25">
      <c r="A413" s="68"/>
      <c r="B413" s="68"/>
      <c r="C413" s="68"/>
      <c r="D413" s="68"/>
      <c r="E413" s="68"/>
      <c r="F413" s="68"/>
    </row>
    <row r="414" spans="1:6" s="21" customFormat="1" ht="11.25">
      <c r="A414" s="68"/>
      <c r="B414" s="68"/>
      <c r="C414" s="68"/>
      <c r="D414" s="68"/>
      <c r="E414" s="68"/>
      <c r="F414" s="68"/>
    </row>
    <row r="415" spans="1:6" s="21" customFormat="1" ht="11.25">
      <c r="A415" s="68"/>
      <c r="B415" s="68"/>
      <c r="C415" s="68"/>
      <c r="D415" s="68"/>
      <c r="E415" s="68"/>
      <c r="F415" s="68"/>
    </row>
    <row r="416" spans="1:6" s="21" customFormat="1" ht="11.25">
      <c r="A416" s="68"/>
      <c r="B416" s="68"/>
      <c r="C416" s="68"/>
      <c r="D416" s="68"/>
      <c r="E416" s="68"/>
      <c r="F416" s="68"/>
    </row>
    <row r="417" spans="1:6" s="21" customFormat="1" ht="11.25">
      <c r="A417" s="68"/>
      <c r="B417" s="68"/>
      <c r="C417" s="68"/>
      <c r="D417" s="68"/>
      <c r="E417" s="68"/>
      <c r="F417" s="68"/>
    </row>
    <row r="418" spans="1:6" s="21" customFormat="1" ht="11.25">
      <c r="A418" s="68"/>
      <c r="B418" s="68"/>
      <c r="C418" s="68"/>
      <c r="D418" s="68"/>
      <c r="E418" s="68"/>
      <c r="F418" s="68"/>
    </row>
    <row r="419" spans="1:6" s="21" customFormat="1" ht="11.25">
      <c r="A419" s="68"/>
      <c r="B419" s="68"/>
      <c r="C419" s="68"/>
      <c r="D419" s="68"/>
      <c r="E419" s="68"/>
      <c r="F419" s="68"/>
    </row>
    <row r="420" spans="1:6" s="21" customFormat="1" ht="11.25">
      <c r="A420" s="68"/>
      <c r="B420" s="68"/>
      <c r="C420" s="68"/>
      <c r="D420" s="68"/>
      <c r="E420" s="68"/>
      <c r="F420" s="68"/>
    </row>
    <row r="421" spans="1:6" s="21" customFormat="1" ht="11.25">
      <c r="A421" s="68"/>
      <c r="B421" s="68"/>
      <c r="C421" s="68"/>
      <c r="D421" s="68"/>
      <c r="E421" s="68"/>
      <c r="F421" s="68"/>
    </row>
    <row r="422" spans="1:6" s="21" customFormat="1" ht="11.25">
      <c r="A422" s="68"/>
      <c r="B422" s="68"/>
      <c r="C422" s="68"/>
      <c r="D422" s="68"/>
      <c r="E422" s="68"/>
      <c r="F422" s="68"/>
    </row>
    <row r="423" spans="1:6" s="21" customFormat="1" ht="11.25">
      <c r="A423" s="68"/>
      <c r="B423" s="68"/>
      <c r="C423" s="68"/>
      <c r="D423" s="68"/>
      <c r="E423" s="68"/>
      <c r="F423" s="68"/>
    </row>
    <row r="424" spans="1:6" s="21" customFormat="1" ht="11.25">
      <c r="A424" s="68"/>
      <c r="B424" s="68"/>
      <c r="C424" s="68"/>
      <c r="D424" s="68"/>
      <c r="E424" s="68"/>
      <c r="F424" s="68"/>
    </row>
    <row r="425" spans="1:6" s="21" customFormat="1" ht="11.25">
      <c r="A425" s="68"/>
      <c r="B425" s="68"/>
      <c r="C425" s="68"/>
      <c r="D425" s="68"/>
      <c r="E425" s="68"/>
      <c r="F425" s="68"/>
    </row>
    <row r="426" spans="1:6" s="21" customFormat="1" ht="11.25">
      <c r="A426" s="68"/>
      <c r="B426" s="68"/>
      <c r="C426" s="68"/>
      <c r="D426" s="68"/>
      <c r="E426" s="68"/>
      <c r="F426" s="68"/>
    </row>
    <row r="427" spans="1:6" s="21" customFormat="1" ht="11.25">
      <c r="A427" s="68"/>
      <c r="B427" s="68"/>
      <c r="C427" s="68"/>
      <c r="D427" s="68"/>
      <c r="E427" s="68"/>
      <c r="F427" s="68"/>
    </row>
    <row r="428" spans="1:6" s="21" customFormat="1" ht="11.25">
      <c r="A428" s="68"/>
      <c r="B428" s="68"/>
      <c r="C428" s="68"/>
      <c r="D428" s="68"/>
      <c r="E428" s="68"/>
      <c r="F428" s="68"/>
    </row>
    <row r="429" spans="1:6" s="21" customFormat="1" ht="11.25">
      <c r="A429" s="68"/>
      <c r="B429" s="68"/>
      <c r="C429" s="68"/>
      <c r="D429" s="68"/>
      <c r="E429" s="68"/>
      <c r="F429" s="68"/>
    </row>
    <row r="430" spans="1:6" s="21" customFormat="1" ht="11.25">
      <c r="A430" s="68"/>
      <c r="B430" s="68"/>
      <c r="C430" s="68"/>
      <c r="D430" s="68"/>
      <c r="E430" s="68"/>
      <c r="F430" s="68"/>
    </row>
    <row r="431" spans="1:6" s="21" customFormat="1" ht="11.25">
      <c r="A431" s="68"/>
      <c r="B431" s="68"/>
      <c r="C431" s="68"/>
      <c r="D431" s="68"/>
      <c r="E431" s="68"/>
      <c r="F431" s="68"/>
    </row>
    <row r="432" spans="1:6" s="21" customFormat="1" ht="11.25">
      <c r="A432" s="68"/>
      <c r="B432" s="68"/>
      <c r="C432" s="68"/>
      <c r="D432" s="68"/>
      <c r="E432" s="68"/>
      <c r="F432" s="68"/>
    </row>
    <row r="433" spans="1:6" s="21" customFormat="1" ht="11.25">
      <c r="A433" s="68"/>
      <c r="B433" s="68"/>
      <c r="C433" s="68"/>
      <c r="D433" s="68"/>
      <c r="E433" s="68"/>
      <c r="F433" s="68"/>
    </row>
    <row r="434" spans="1:6" s="21" customFormat="1" ht="11.25">
      <c r="A434" s="68"/>
      <c r="B434" s="68"/>
      <c r="C434" s="68"/>
      <c r="D434" s="68"/>
      <c r="E434" s="68"/>
      <c r="F434" s="68"/>
    </row>
    <row r="435" spans="1:6" s="21" customFormat="1" ht="11.25">
      <c r="A435" s="68"/>
      <c r="B435" s="68"/>
      <c r="C435" s="68"/>
      <c r="D435" s="68"/>
      <c r="E435" s="68"/>
      <c r="F435" s="68"/>
    </row>
    <row r="436" spans="1:6" s="21" customFormat="1" ht="11.25">
      <c r="A436" s="68"/>
      <c r="B436" s="68"/>
      <c r="C436" s="68"/>
      <c r="D436" s="68"/>
      <c r="E436" s="68"/>
      <c r="F436" s="68"/>
    </row>
    <row r="437" spans="1:6" s="21" customFormat="1" ht="11.25">
      <c r="A437" s="68"/>
      <c r="B437" s="68"/>
      <c r="C437" s="68"/>
      <c r="D437" s="68"/>
      <c r="E437" s="68"/>
      <c r="F437" s="68"/>
    </row>
    <row r="438" spans="1:6" s="21" customFormat="1" ht="11.25">
      <c r="A438" s="68"/>
      <c r="B438" s="68"/>
      <c r="C438" s="68"/>
      <c r="D438" s="68"/>
      <c r="E438" s="68"/>
      <c r="F438" s="68"/>
    </row>
    <row r="439" spans="1:6" s="21" customFormat="1" ht="11.25">
      <c r="A439" s="68"/>
      <c r="B439" s="68"/>
      <c r="C439" s="68"/>
      <c r="D439" s="68"/>
      <c r="E439" s="68"/>
      <c r="F439" s="68"/>
    </row>
    <row r="440" spans="1:6" s="21" customFormat="1" ht="11.25">
      <c r="A440" s="68"/>
      <c r="B440" s="68"/>
      <c r="C440" s="68"/>
      <c r="D440" s="68"/>
      <c r="E440" s="68"/>
      <c r="F440" s="68"/>
    </row>
    <row r="441" spans="1:6" s="21" customFormat="1" ht="11.25">
      <c r="A441" s="68"/>
      <c r="B441" s="68"/>
      <c r="C441" s="68"/>
      <c r="D441" s="68"/>
      <c r="E441" s="68"/>
      <c r="F441" s="68"/>
    </row>
    <row r="442" spans="1:6" s="21" customFormat="1" ht="11.25">
      <c r="A442" s="68"/>
      <c r="B442" s="68"/>
      <c r="C442" s="68"/>
      <c r="D442" s="68"/>
      <c r="E442" s="68"/>
      <c r="F442" s="68"/>
    </row>
    <row r="443" spans="1:6" s="21" customFormat="1" ht="11.25">
      <c r="A443" s="68"/>
      <c r="B443" s="68"/>
      <c r="C443" s="68"/>
      <c r="D443" s="68"/>
      <c r="E443" s="68"/>
      <c r="F443" s="68"/>
    </row>
    <row r="444" spans="1:6" s="21" customFormat="1" ht="11.25">
      <c r="A444" s="68"/>
      <c r="B444" s="68"/>
      <c r="C444" s="68"/>
      <c r="D444" s="68"/>
      <c r="E444" s="68"/>
      <c r="F444" s="68"/>
    </row>
    <row r="445" spans="1:6" s="21" customFormat="1" ht="11.25">
      <c r="A445" s="68"/>
      <c r="B445" s="68"/>
      <c r="C445" s="68"/>
      <c r="D445" s="68"/>
      <c r="E445" s="68"/>
      <c r="F445" s="68"/>
    </row>
    <row r="446" spans="1:6" s="21" customFormat="1" ht="11.25">
      <c r="A446" s="68"/>
      <c r="B446" s="68"/>
      <c r="C446" s="68"/>
      <c r="D446" s="68"/>
      <c r="E446" s="68"/>
      <c r="F446" s="68"/>
    </row>
    <row r="447" spans="1:6" s="21" customFormat="1" ht="11.25">
      <c r="A447" s="68"/>
      <c r="B447" s="68"/>
      <c r="C447" s="68"/>
      <c r="D447" s="68"/>
      <c r="E447" s="68"/>
      <c r="F447" s="68"/>
    </row>
    <row r="448" spans="1:6" s="21" customFormat="1" ht="11.25">
      <c r="A448" s="68"/>
      <c r="B448" s="68"/>
      <c r="C448" s="68"/>
      <c r="D448" s="68"/>
      <c r="E448" s="68"/>
      <c r="F448" s="68"/>
    </row>
    <row r="449" spans="1:6" s="21" customFormat="1" ht="11.25">
      <c r="A449" s="68"/>
      <c r="B449" s="68"/>
      <c r="C449" s="68"/>
      <c r="D449" s="68"/>
      <c r="E449" s="68"/>
      <c r="F449" s="68"/>
    </row>
    <row r="450" spans="1:6" s="21" customFormat="1" ht="11.25">
      <c r="A450" s="68"/>
      <c r="B450" s="68"/>
      <c r="C450" s="68"/>
      <c r="D450" s="68"/>
      <c r="E450" s="68"/>
      <c r="F450" s="68"/>
    </row>
    <row r="451" spans="1:6" s="21" customFormat="1" ht="11.25">
      <c r="A451" s="68"/>
      <c r="B451" s="68"/>
      <c r="C451" s="68"/>
      <c r="D451" s="68"/>
      <c r="E451" s="68"/>
      <c r="F451" s="68"/>
    </row>
    <row r="452" spans="1:6" s="21" customFormat="1" ht="11.25">
      <c r="A452" s="68"/>
      <c r="B452" s="68"/>
      <c r="C452" s="68"/>
      <c r="D452" s="68"/>
      <c r="E452" s="68"/>
      <c r="F452" s="68"/>
    </row>
    <row r="453" spans="1:6" s="21" customFormat="1" ht="11.25">
      <c r="A453" s="68"/>
      <c r="B453" s="68"/>
      <c r="C453" s="68"/>
      <c r="D453" s="68"/>
      <c r="E453" s="68"/>
      <c r="F453" s="68"/>
    </row>
    <row r="454" spans="1:6" s="21" customFormat="1" ht="11.25">
      <c r="A454" s="68"/>
      <c r="B454" s="68"/>
      <c r="C454" s="68"/>
      <c r="D454" s="68"/>
      <c r="E454" s="68"/>
      <c r="F454" s="68"/>
    </row>
    <row r="455" spans="1:6" s="21" customFormat="1" ht="11.25">
      <c r="A455" s="68"/>
      <c r="B455" s="68"/>
      <c r="C455" s="68"/>
      <c r="D455" s="68"/>
      <c r="E455" s="68"/>
      <c r="F455" s="68"/>
    </row>
    <row r="456" spans="1:6" s="21" customFormat="1" ht="11.25">
      <c r="A456" s="68"/>
      <c r="B456" s="68"/>
      <c r="C456" s="68"/>
      <c r="D456" s="68"/>
      <c r="E456" s="68"/>
      <c r="F456" s="68"/>
    </row>
    <row r="457" spans="1:6" s="21" customFormat="1" ht="11.25">
      <c r="A457" s="68"/>
      <c r="B457" s="68"/>
      <c r="C457" s="68"/>
      <c r="D457" s="68"/>
      <c r="E457" s="68"/>
      <c r="F457" s="68"/>
    </row>
    <row r="458" spans="1:6" s="21" customFormat="1" ht="11.25">
      <c r="A458" s="68"/>
      <c r="B458" s="68"/>
      <c r="C458" s="68"/>
      <c r="D458" s="68"/>
      <c r="E458" s="68"/>
      <c r="F458" s="68"/>
    </row>
    <row r="459" spans="1:6" s="21" customFormat="1" ht="11.25">
      <c r="A459" s="68"/>
      <c r="B459" s="68"/>
      <c r="C459" s="68"/>
      <c r="D459" s="68"/>
      <c r="E459" s="68"/>
      <c r="F459" s="68"/>
    </row>
    <row r="460" spans="1:6" s="21" customFormat="1" ht="11.25">
      <c r="A460" s="68"/>
      <c r="B460" s="68"/>
      <c r="C460" s="68"/>
      <c r="D460" s="68"/>
      <c r="E460" s="68"/>
      <c r="F460" s="68"/>
    </row>
    <row r="461" spans="1:6" s="21" customFormat="1" ht="11.25">
      <c r="A461" s="68"/>
      <c r="B461" s="68"/>
      <c r="C461" s="68"/>
      <c r="D461" s="68"/>
      <c r="E461" s="68"/>
      <c r="F461" s="68"/>
    </row>
    <row r="462" spans="1:6" s="21" customFormat="1" ht="11.25">
      <c r="A462" s="68"/>
      <c r="B462" s="68"/>
      <c r="C462" s="68"/>
      <c r="D462" s="68"/>
      <c r="E462" s="68"/>
      <c r="F462" s="68"/>
    </row>
    <row r="463" spans="1:6" s="21" customFormat="1" ht="11.25">
      <c r="A463" s="68"/>
      <c r="B463" s="68"/>
      <c r="C463" s="68"/>
      <c r="D463" s="68"/>
      <c r="E463" s="68"/>
      <c r="F463" s="68"/>
    </row>
    <row r="464" spans="1:6" s="21" customFormat="1" ht="11.25">
      <c r="A464" s="68"/>
      <c r="B464" s="68"/>
      <c r="C464" s="68"/>
      <c r="D464" s="68"/>
      <c r="E464" s="68"/>
      <c r="F464" s="68"/>
    </row>
    <row r="465" spans="1:6" s="21" customFormat="1" ht="11.25">
      <c r="A465" s="68"/>
      <c r="B465" s="68"/>
      <c r="C465" s="68"/>
      <c r="D465" s="68"/>
      <c r="E465" s="68"/>
      <c r="F465" s="68"/>
    </row>
    <row r="466" spans="1:6" s="21" customFormat="1" ht="11.25">
      <c r="A466" s="68"/>
      <c r="B466" s="68"/>
      <c r="C466" s="68"/>
      <c r="D466" s="68"/>
      <c r="E466" s="68"/>
      <c r="F466" s="68"/>
    </row>
    <row r="467" spans="1:6" s="21" customFormat="1" ht="11.25">
      <c r="A467" s="68"/>
      <c r="B467" s="68"/>
      <c r="C467" s="68"/>
      <c r="D467" s="68"/>
      <c r="E467" s="68"/>
      <c r="F467" s="68"/>
    </row>
    <row r="468" spans="1:6" s="21" customFormat="1" ht="11.25">
      <c r="A468" s="68"/>
      <c r="B468" s="68"/>
      <c r="C468" s="68"/>
      <c r="D468" s="68"/>
      <c r="E468" s="68"/>
      <c r="F468" s="68"/>
    </row>
    <row r="469" spans="1:6" s="21" customFormat="1" ht="11.25">
      <c r="A469" s="68"/>
      <c r="B469" s="68"/>
      <c r="C469" s="68"/>
      <c r="D469" s="68"/>
      <c r="E469" s="68"/>
      <c r="F469" s="68"/>
    </row>
    <row r="470" spans="1:6" s="21" customFormat="1" ht="11.25">
      <c r="A470" s="68"/>
      <c r="B470" s="68"/>
      <c r="C470" s="68"/>
      <c r="D470" s="68"/>
      <c r="E470" s="68"/>
      <c r="F470" s="68"/>
    </row>
    <row r="471" spans="1:6" s="21" customFormat="1" ht="11.25">
      <c r="A471" s="68"/>
      <c r="B471" s="68"/>
      <c r="C471" s="68"/>
      <c r="D471" s="68"/>
      <c r="E471" s="68"/>
      <c r="F471" s="68"/>
    </row>
    <row r="472" spans="1:6" s="21" customFormat="1" ht="11.25">
      <c r="A472" s="68"/>
      <c r="B472" s="68"/>
      <c r="C472" s="68"/>
      <c r="D472" s="68"/>
      <c r="E472" s="68"/>
      <c r="F472" s="68"/>
    </row>
    <row r="473" spans="1:6" s="21" customFormat="1" ht="11.25">
      <c r="A473" s="68"/>
      <c r="B473" s="68"/>
      <c r="C473" s="68"/>
      <c r="D473" s="68"/>
      <c r="E473" s="68"/>
      <c r="F473" s="68"/>
    </row>
    <row r="474" spans="1:6" s="21" customFormat="1" ht="11.25">
      <c r="A474" s="68"/>
      <c r="B474" s="68"/>
      <c r="C474" s="68"/>
      <c r="D474" s="68"/>
      <c r="E474" s="68"/>
      <c r="F474" s="68"/>
    </row>
    <row r="475" spans="1:6" s="21" customFormat="1" ht="11.25">
      <c r="A475" s="68"/>
      <c r="B475" s="68"/>
      <c r="C475" s="68"/>
      <c r="D475" s="68"/>
      <c r="E475" s="68"/>
      <c r="F475" s="68"/>
    </row>
    <row r="476" spans="1:6" s="21" customFormat="1" ht="11.25">
      <c r="A476" s="68"/>
      <c r="B476" s="68"/>
      <c r="C476" s="68"/>
      <c r="D476" s="68"/>
      <c r="E476" s="68"/>
      <c r="F476" s="68"/>
    </row>
    <row r="477" spans="1:6" s="21" customFormat="1" ht="11.25">
      <c r="A477" s="68"/>
      <c r="B477" s="68"/>
      <c r="C477" s="68"/>
      <c r="D477" s="68"/>
      <c r="E477" s="68"/>
      <c r="F477" s="68"/>
    </row>
    <row r="478" spans="1:6" s="21" customFormat="1" ht="11.25">
      <c r="A478" s="68"/>
      <c r="B478" s="68"/>
      <c r="C478" s="68"/>
      <c r="D478" s="68"/>
      <c r="E478" s="68"/>
      <c r="F478" s="68"/>
    </row>
    <row r="479" spans="1:6" s="21" customFormat="1" ht="11.25">
      <c r="A479" s="68"/>
      <c r="B479" s="68"/>
      <c r="C479" s="68"/>
      <c r="D479" s="68"/>
      <c r="E479" s="68"/>
      <c r="F479" s="68"/>
    </row>
    <row r="480" spans="1:6" s="21" customFormat="1" ht="11.25">
      <c r="A480" s="68"/>
      <c r="B480" s="68"/>
      <c r="C480" s="68"/>
      <c r="D480" s="68"/>
      <c r="E480" s="68"/>
      <c r="F480" s="68"/>
    </row>
    <row r="481" spans="1:6" s="21" customFormat="1" ht="11.25">
      <c r="A481" s="68"/>
      <c r="B481" s="68"/>
      <c r="C481" s="68"/>
      <c r="D481" s="68"/>
      <c r="E481" s="68"/>
      <c r="F481" s="68"/>
    </row>
    <row r="482" spans="1:6" s="21" customFormat="1" ht="11.25">
      <c r="A482" s="68"/>
      <c r="B482" s="68"/>
      <c r="C482" s="68"/>
      <c r="D482" s="68"/>
      <c r="E482" s="68"/>
      <c r="F482" s="68"/>
    </row>
    <row r="483" spans="1:6" s="21" customFormat="1" ht="11.25">
      <c r="A483" s="68"/>
      <c r="B483" s="68"/>
      <c r="C483" s="68"/>
      <c r="D483" s="68"/>
      <c r="E483" s="68"/>
      <c r="F483" s="68"/>
    </row>
    <row r="484" spans="1:6" s="21" customFormat="1" ht="11.25">
      <c r="A484" s="68"/>
      <c r="B484" s="68"/>
      <c r="C484" s="68"/>
      <c r="D484" s="68"/>
      <c r="E484" s="68"/>
      <c r="F484" s="68"/>
    </row>
    <row r="485" spans="1:6" s="21" customFormat="1" ht="11.25">
      <c r="A485" s="68"/>
      <c r="B485" s="68"/>
      <c r="C485" s="68"/>
      <c r="D485" s="68"/>
      <c r="E485" s="68"/>
      <c r="F485" s="68"/>
    </row>
    <row r="486" spans="1:6" s="21" customFormat="1" ht="11.25">
      <c r="A486" s="68"/>
      <c r="B486" s="68"/>
      <c r="C486" s="68"/>
      <c r="D486" s="68"/>
      <c r="E486" s="68"/>
      <c r="F486" s="68"/>
    </row>
    <row r="487" spans="1:6" s="21" customFormat="1" ht="11.25">
      <c r="A487" s="68"/>
      <c r="B487" s="68"/>
      <c r="C487" s="68"/>
      <c r="D487" s="68"/>
      <c r="E487" s="68"/>
      <c r="F487" s="68"/>
    </row>
    <row r="488" spans="1:6" s="21" customFormat="1" ht="11.25">
      <c r="A488" s="68"/>
      <c r="B488" s="68"/>
      <c r="C488" s="68"/>
      <c r="D488" s="68"/>
      <c r="E488" s="68"/>
      <c r="F488" s="68"/>
    </row>
    <row r="489" spans="1:6" s="21" customFormat="1" ht="11.25">
      <c r="A489" s="68"/>
      <c r="B489" s="68"/>
      <c r="C489" s="68"/>
      <c r="D489" s="68"/>
      <c r="E489" s="68"/>
      <c r="F489" s="68"/>
    </row>
    <row r="490" spans="1:6" s="21" customFormat="1" ht="11.25">
      <c r="A490" s="68"/>
      <c r="B490" s="68"/>
      <c r="C490" s="68"/>
      <c r="D490" s="68"/>
      <c r="E490" s="68"/>
      <c r="F490" s="68"/>
    </row>
    <row r="491" spans="1:6" s="21" customFormat="1" ht="11.25">
      <c r="A491" s="68"/>
      <c r="B491" s="68"/>
      <c r="C491" s="68"/>
      <c r="D491" s="68"/>
      <c r="E491" s="68"/>
      <c r="F491" s="68"/>
    </row>
    <row r="492" spans="1:6" s="21" customFormat="1" ht="11.25">
      <c r="A492" s="68"/>
      <c r="B492" s="68"/>
      <c r="C492" s="68"/>
      <c r="D492" s="68"/>
      <c r="E492" s="68"/>
      <c r="F492" s="68"/>
    </row>
    <row r="493" spans="1:6" s="21" customFormat="1" ht="11.25">
      <c r="A493" s="68"/>
      <c r="B493" s="68"/>
      <c r="C493" s="68"/>
      <c r="D493" s="68"/>
      <c r="E493" s="68"/>
      <c r="F493" s="68"/>
    </row>
    <row r="494" spans="1:6" s="21" customFormat="1" ht="11.25">
      <c r="A494" s="68"/>
      <c r="B494" s="68"/>
      <c r="C494" s="68"/>
      <c r="D494" s="68"/>
      <c r="E494" s="68"/>
      <c r="F494" s="68"/>
    </row>
    <row r="495" spans="1:6" s="21" customFormat="1" ht="11.25">
      <c r="A495" s="68"/>
      <c r="B495" s="68"/>
      <c r="C495" s="68"/>
      <c r="D495" s="68"/>
      <c r="E495" s="68"/>
      <c r="F495" s="68"/>
    </row>
    <row r="496" spans="1:6" s="21" customFormat="1" ht="11.25">
      <c r="A496" s="68"/>
      <c r="B496" s="68"/>
      <c r="C496" s="68"/>
      <c r="D496" s="68"/>
      <c r="E496" s="68"/>
      <c r="F496" s="68"/>
    </row>
    <row r="497" spans="1:6" s="21" customFormat="1" ht="11.25">
      <c r="A497" s="68"/>
      <c r="B497" s="68"/>
      <c r="C497" s="68"/>
      <c r="D497" s="68"/>
      <c r="E497" s="68"/>
      <c r="F497" s="68"/>
    </row>
    <row r="498" spans="1:6" s="21" customFormat="1" ht="11.25">
      <c r="A498" s="68"/>
      <c r="B498" s="68"/>
      <c r="C498" s="68"/>
      <c r="D498" s="68"/>
      <c r="E498" s="68"/>
      <c r="F498" s="68"/>
    </row>
    <row r="499" spans="1:6" s="21" customFormat="1" ht="11.25">
      <c r="A499" s="68"/>
      <c r="B499" s="68"/>
      <c r="C499" s="68"/>
      <c r="D499" s="68"/>
      <c r="E499" s="68"/>
      <c r="F499" s="68"/>
    </row>
    <row r="500" spans="1:6" s="21" customFormat="1" ht="11.25">
      <c r="A500" s="68"/>
      <c r="B500" s="68"/>
      <c r="C500" s="68"/>
      <c r="D500" s="68"/>
      <c r="E500" s="68"/>
      <c r="F500" s="68"/>
    </row>
    <row r="501" spans="1:6" s="21" customFormat="1" ht="11.25">
      <c r="A501" s="68"/>
      <c r="B501" s="68"/>
      <c r="C501" s="68"/>
      <c r="D501" s="68"/>
      <c r="E501" s="68"/>
      <c r="F501" s="68"/>
    </row>
    <row r="502" spans="1:6" s="21" customFormat="1" ht="11.25">
      <c r="A502" s="68"/>
      <c r="B502" s="68"/>
      <c r="C502" s="68"/>
      <c r="D502" s="68"/>
      <c r="E502" s="68"/>
      <c r="F502" s="68"/>
    </row>
    <row r="503" spans="1:6" s="21" customFormat="1" ht="11.25">
      <c r="A503" s="68"/>
      <c r="B503" s="68"/>
      <c r="C503" s="68"/>
      <c r="D503" s="68"/>
      <c r="E503" s="68"/>
      <c r="F503" s="68"/>
    </row>
    <row r="504" spans="1:6" s="21" customFormat="1" ht="11.25">
      <c r="A504" s="68"/>
      <c r="B504" s="68"/>
      <c r="C504" s="68"/>
      <c r="D504" s="68"/>
      <c r="E504" s="68"/>
      <c r="F504" s="68"/>
    </row>
    <row r="505" spans="1:6" s="21" customFormat="1" ht="11.25">
      <c r="A505" s="68"/>
      <c r="B505" s="68"/>
      <c r="C505" s="68"/>
      <c r="D505" s="68"/>
      <c r="E505" s="68"/>
      <c r="F505" s="68"/>
    </row>
    <row r="506" spans="1:6" s="21" customFormat="1" ht="11.25">
      <c r="A506" s="68"/>
      <c r="B506" s="68"/>
      <c r="C506" s="68"/>
      <c r="D506" s="68"/>
      <c r="E506" s="68"/>
      <c r="F506" s="68"/>
    </row>
    <row r="507" spans="1:6" s="21" customFormat="1" ht="11.25">
      <c r="A507" s="68"/>
      <c r="B507" s="68"/>
      <c r="C507" s="68"/>
      <c r="D507" s="68"/>
      <c r="E507" s="68"/>
      <c r="F507" s="68"/>
    </row>
    <row r="508" spans="1:6" s="21" customFormat="1" ht="11.25">
      <c r="A508" s="68"/>
      <c r="B508" s="68"/>
      <c r="C508" s="68"/>
      <c r="D508" s="68"/>
      <c r="E508" s="68"/>
      <c r="F508" s="68"/>
    </row>
    <row r="509" spans="1:6" s="21" customFormat="1" ht="11.25">
      <c r="A509" s="68"/>
      <c r="B509" s="68"/>
      <c r="C509" s="68"/>
      <c r="D509" s="68"/>
      <c r="E509" s="68"/>
      <c r="F509" s="68"/>
    </row>
    <row r="510" spans="1:6" s="21" customFormat="1" ht="11.25">
      <c r="A510" s="68"/>
      <c r="B510" s="68"/>
      <c r="C510" s="68"/>
      <c r="D510" s="68"/>
      <c r="E510" s="68"/>
      <c r="F510" s="68"/>
    </row>
    <row r="511" spans="1:6" s="21" customFormat="1" ht="11.25">
      <c r="A511" s="68"/>
      <c r="B511" s="68"/>
      <c r="C511" s="68"/>
      <c r="D511" s="68"/>
      <c r="E511" s="68"/>
      <c r="F511" s="68"/>
    </row>
    <row r="512" spans="1:6" s="21" customFormat="1" ht="11.25">
      <c r="A512" s="68"/>
      <c r="B512" s="68"/>
      <c r="C512" s="68"/>
      <c r="D512" s="68"/>
      <c r="E512" s="68"/>
      <c r="F512" s="68"/>
    </row>
    <row r="513" spans="1:6" s="21" customFormat="1" ht="11.25">
      <c r="A513" s="68"/>
      <c r="B513" s="68"/>
      <c r="C513" s="68"/>
      <c r="D513" s="68"/>
      <c r="E513" s="68"/>
      <c r="F513" s="68"/>
    </row>
    <row r="514" spans="1:6" s="21" customFormat="1" ht="11.25">
      <c r="A514" s="68"/>
      <c r="B514" s="68"/>
      <c r="C514" s="68"/>
      <c r="D514" s="68"/>
      <c r="E514" s="68"/>
      <c r="F514" s="68"/>
    </row>
    <row r="515" spans="1:6" s="21" customFormat="1" ht="11.25">
      <c r="A515" s="68"/>
      <c r="B515" s="68"/>
      <c r="C515" s="68"/>
      <c r="D515" s="68"/>
      <c r="E515" s="68"/>
      <c r="F515" s="68"/>
    </row>
    <row r="516" spans="1:6" s="21" customFormat="1" ht="11.25">
      <c r="A516" s="68"/>
      <c r="B516" s="68"/>
      <c r="C516" s="68"/>
      <c r="D516" s="68"/>
      <c r="E516" s="68"/>
      <c r="F516" s="68"/>
    </row>
    <row r="517" spans="1:6" s="21" customFormat="1" ht="11.25">
      <c r="A517" s="68"/>
      <c r="B517" s="68"/>
      <c r="C517" s="68"/>
      <c r="D517" s="68"/>
      <c r="E517" s="68"/>
      <c r="F517" s="68"/>
    </row>
    <row r="518" spans="1:6" s="21" customFormat="1" ht="11.25">
      <c r="A518" s="68"/>
      <c r="B518" s="68"/>
      <c r="C518" s="68"/>
      <c r="D518" s="68"/>
      <c r="E518" s="68"/>
      <c r="F518" s="68"/>
    </row>
    <row r="519" spans="1:6" s="21" customFormat="1" ht="11.25">
      <c r="A519" s="68"/>
      <c r="B519" s="68"/>
      <c r="C519" s="68"/>
      <c r="D519" s="68"/>
      <c r="E519" s="68"/>
      <c r="F519" s="68"/>
    </row>
    <row r="520" spans="1:6" s="21" customFormat="1" ht="11.25">
      <c r="A520" s="68"/>
      <c r="B520" s="68"/>
      <c r="C520" s="68"/>
      <c r="D520" s="68"/>
      <c r="E520" s="68"/>
      <c r="F520" s="68"/>
    </row>
    <row r="521" spans="1:6" s="21" customFormat="1" ht="11.25">
      <c r="A521" s="68"/>
      <c r="B521" s="68"/>
      <c r="C521" s="68"/>
      <c r="D521" s="68"/>
      <c r="E521" s="68"/>
      <c r="F521" s="68"/>
    </row>
    <row r="522" spans="1:6" s="21" customFormat="1" ht="11.25">
      <c r="A522" s="68"/>
      <c r="B522" s="68"/>
      <c r="C522" s="68"/>
      <c r="D522" s="68"/>
      <c r="E522" s="68"/>
      <c r="F522" s="68"/>
    </row>
    <row r="523" spans="1:6" s="21" customFormat="1" ht="11.25">
      <c r="A523" s="68"/>
      <c r="B523" s="68"/>
      <c r="C523" s="68"/>
      <c r="D523" s="68"/>
      <c r="E523" s="68"/>
      <c r="F523" s="68"/>
    </row>
    <row r="524" spans="1:6" s="21" customFormat="1" ht="11.25">
      <c r="A524" s="68"/>
      <c r="B524" s="68"/>
      <c r="C524" s="68"/>
      <c r="D524" s="68"/>
      <c r="E524" s="68"/>
      <c r="F524" s="68"/>
    </row>
    <row r="525" spans="1:6" s="21" customFormat="1" ht="11.25">
      <c r="A525" s="68"/>
      <c r="B525" s="68"/>
      <c r="C525" s="68"/>
      <c r="D525" s="68"/>
      <c r="E525" s="68"/>
      <c r="F525" s="68"/>
    </row>
    <row r="526" spans="1:6" s="21" customFormat="1" ht="11.25">
      <c r="A526" s="68"/>
      <c r="B526" s="68"/>
      <c r="C526" s="68"/>
      <c r="D526" s="68"/>
      <c r="E526" s="68"/>
      <c r="F526" s="68"/>
    </row>
    <row r="527" spans="1:6" s="21" customFormat="1" ht="11.25">
      <c r="A527" s="68"/>
      <c r="B527" s="68"/>
      <c r="C527" s="68"/>
      <c r="D527" s="68"/>
      <c r="E527" s="68"/>
      <c r="F527" s="68"/>
    </row>
    <row r="528" spans="1:6" s="21" customFormat="1" ht="11.25">
      <c r="A528" s="68"/>
      <c r="B528" s="68"/>
      <c r="C528" s="68"/>
      <c r="D528" s="68"/>
      <c r="E528" s="68"/>
      <c r="F528" s="68"/>
    </row>
    <row r="529" spans="1:6" s="21" customFormat="1" ht="11.25">
      <c r="A529" s="68"/>
      <c r="B529" s="68"/>
      <c r="C529" s="68"/>
      <c r="D529" s="68"/>
      <c r="E529" s="68"/>
      <c r="F529" s="68"/>
    </row>
    <row r="530" spans="1:6" s="21" customFormat="1" ht="11.25">
      <c r="A530" s="68"/>
      <c r="B530" s="68"/>
      <c r="C530" s="68"/>
      <c r="D530" s="68"/>
      <c r="E530" s="68"/>
      <c r="F530" s="68"/>
    </row>
    <row r="531" spans="1:6" s="21" customFormat="1" ht="11.25">
      <c r="A531" s="68"/>
      <c r="B531" s="68"/>
      <c r="C531" s="68"/>
      <c r="D531" s="68"/>
      <c r="E531" s="68"/>
      <c r="F531" s="68"/>
    </row>
    <row r="532" spans="1:6" s="21" customFormat="1" ht="11.25">
      <c r="A532" s="68"/>
      <c r="B532" s="68"/>
      <c r="C532" s="68"/>
      <c r="D532" s="68"/>
      <c r="E532" s="68"/>
      <c r="F532" s="68"/>
    </row>
    <row r="533" spans="1:6" s="21" customFormat="1" ht="11.25">
      <c r="A533" s="68"/>
      <c r="B533" s="68"/>
      <c r="C533" s="68"/>
      <c r="D533" s="68"/>
      <c r="E533" s="68"/>
      <c r="F533" s="68"/>
    </row>
    <row r="534" spans="1:6" s="21" customFormat="1" ht="11.25">
      <c r="A534" s="68"/>
      <c r="B534" s="68"/>
      <c r="C534" s="68"/>
      <c r="D534" s="68"/>
      <c r="E534" s="68"/>
      <c r="F534" s="68"/>
    </row>
    <row r="535" spans="1:6" s="21" customFormat="1" ht="11.25">
      <c r="A535" s="68"/>
      <c r="B535" s="68"/>
      <c r="C535" s="68"/>
      <c r="D535" s="68"/>
      <c r="E535" s="68"/>
      <c r="F535" s="68"/>
    </row>
    <row r="536" spans="1:6" s="21" customFormat="1" ht="11.25">
      <c r="A536" s="68"/>
      <c r="B536" s="68"/>
      <c r="C536" s="68"/>
      <c r="D536" s="68"/>
      <c r="E536" s="68"/>
      <c r="F536" s="68"/>
    </row>
    <row r="537" spans="1:6" s="21" customFormat="1" ht="11.25">
      <c r="A537" s="68"/>
      <c r="B537" s="68"/>
      <c r="C537" s="68"/>
      <c r="D537" s="68"/>
      <c r="E537" s="68"/>
      <c r="F537" s="68"/>
    </row>
    <row r="538" spans="1:6" s="21" customFormat="1" ht="11.25">
      <c r="A538" s="68"/>
      <c r="B538" s="68"/>
      <c r="C538" s="68"/>
      <c r="D538" s="68"/>
      <c r="E538" s="68"/>
      <c r="F538" s="68"/>
    </row>
    <row r="539" spans="1:6" s="21" customFormat="1" ht="11.25">
      <c r="A539" s="68"/>
      <c r="B539" s="68"/>
      <c r="C539" s="68"/>
      <c r="D539" s="68"/>
      <c r="E539" s="68"/>
      <c r="F539" s="68"/>
    </row>
    <row r="540" spans="1:6" s="21" customFormat="1" ht="11.25">
      <c r="A540" s="68"/>
      <c r="B540" s="68"/>
      <c r="C540" s="68"/>
      <c r="D540" s="68"/>
      <c r="E540" s="68"/>
      <c r="F540" s="68"/>
    </row>
    <row r="541" spans="1:6" s="21" customFormat="1" ht="11.25">
      <c r="A541" s="68"/>
      <c r="B541" s="68"/>
      <c r="C541" s="68"/>
      <c r="D541" s="68"/>
      <c r="E541" s="68"/>
      <c r="F541" s="68"/>
    </row>
    <row r="542" spans="1:6" s="21" customFormat="1" ht="11.25">
      <c r="A542" s="68"/>
      <c r="B542" s="68"/>
      <c r="C542" s="68"/>
      <c r="D542" s="68"/>
      <c r="E542" s="68"/>
      <c r="F542" s="68"/>
    </row>
    <row r="543" spans="1:6" s="21" customFormat="1" ht="11.25">
      <c r="A543" s="68"/>
      <c r="B543" s="68"/>
      <c r="C543" s="68"/>
      <c r="D543" s="68"/>
      <c r="E543" s="68"/>
      <c r="F543" s="68"/>
    </row>
    <row r="544" spans="1:6" s="21" customFormat="1" ht="11.25">
      <c r="A544" s="68"/>
      <c r="B544" s="68"/>
      <c r="C544" s="68"/>
      <c r="D544" s="68"/>
      <c r="E544" s="68"/>
      <c r="F544" s="68"/>
    </row>
    <row r="545" spans="1:6" s="21" customFormat="1" ht="11.25">
      <c r="A545" s="68"/>
      <c r="B545" s="68"/>
      <c r="C545" s="68"/>
      <c r="D545" s="68"/>
      <c r="E545" s="68"/>
      <c r="F545" s="68"/>
    </row>
    <row r="546" spans="1:6" s="21" customFormat="1" ht="11.25">
      <c r="A546" s="68"/>
      <c r="B546" s="68"/>
      <c r="C546" s="68"/>
      <c r="D546" s="68"/>
      <c r="E546" s="68"/>
      <c r="F546" s="68"/>
    </row>
    <row r="547" spans="1:6" s="21" customFormat="1" ht="11.25">
      <c r="A547" s="68"/>
      <c r="B547" s="68"/>
      <c r="C547" s="68"/>
      <c r="D547" s="68"/>
      <c r="E547" s="68"/>
      <c r="F547" s="68"/>
    </row>
    <row r="548" spans="1:6" s="21" customFormat="1" ht="11.25">
      <c r="A548" s="68"/>
      <c r="B548" s="68"/>
      <c r="C548" s="68"/>
      <c r="D548" s="68"/>
      <c r="E548" s="68"/>
      <c r="F548" s="68"/>
    </row>
    <row r="549" spans="1:6" s="21" customFormat="1" ht="11.25">
      <c r="A549" s="68"/>
      <c r="B549" s="68"/>
      <c r="C549" s="68"/>
      <c r="D549" s="68"/>
      <c r="E549" s="68"/>
      <c r="F549" s="68"/>
    </row>
    <row r="550" spans="1:6" s="21" customFormat="1" ht="11.25">
      <c r="A550" s="68"/>
      <c r="B550" s="68"/>
      <c r="C550" s="68"/>
      <c r="D550" s="68"/>
      <c r="E550" s="68"/>
      <c r="F550" s="68"/>
    </row>
    <row r="551" spans="1:6" s="21" customFormat="1" ht="11.25">
      <c r="A551" s="68"/>
      <c r="B551" s="68"/>
      <c r="C551" s="68"/>
      <c r="D551" s="68"/>
      <c r="E551" s="68"/>
      <c r="F551" s="68"/>
    </row>
    <row r="552" spans="1:6" s="21" customFormat="1" ht="11.25">
      <c r="A552" s="68"/>
      <c r="B552" s="68"/>
      <c r="C552" s="68"/>
      <c r="D552" s="68"/>
      <c r="E552" s="68"/>
      <c r="F552" s="68"/>
    </row>
    <row r="553" spans="1:6" s="21" customFormat="1" ht="11.25">
      <c r="A553" s="68"/>
      <c r="B553" s="68"/>
      <c r="C553" s="68"/>
      <c r="D553" s="68"/>
      <c r="E553" s="68"/>
      <c r="F553" s="68"/>
    </row>
    <row r="554" spans="1:6" s="21" customFormat="1" ht="11.25">
      <c r="A554" s="68"/>
      <c r="B554" s="68"/>
      <c r="C554" s="68"/>
      <c r="D554" s="68"/>
      <c r="E554" s="68"/>
      <c r="F554" s="68"/>
    </row>
    <row r="555" spans="1:6" s="21" customFormat="1" ht="11.25">
      <c r="A555" s="68"/>
      <c r="B555" s="68"/>
      <c r="C555" s="68"/>
      <c r="D555" s="68"/>
      <c r="E555" s="68"/>
      <c r="F555" s="68"/>
    </row>
    <row r="556" spans="1:6" s="21" customFormat="1" ht="11.25">
      <c r="A556" s="68"/>
      <c r="B556" s="68"/>
      <c r="C556" s="68"/>
      <c r="D556" s="68"/>
      <c r="E556" s="68"/>
      <c r="F556" s="68"/>
    </row>
    <row r="557" spans="1:6" s="21" customFormat="1" ht="11.25">
      <c r="A557" s="68"/>
      <c r="B557" s="68"/>
      <c r="C557" s="68"/>
      <c r="D557" s="68"/>
      <c r="E557" s="68"/>
      <c r="F557" s="68"/>
    </row>
    <row r="558" spans="1:6" s="21" customFormat="1" ht="11.25">
      <c r="A558" s="68"/>
      <c r="B558" s="68"/>
      <c r="C558" s="68"/>
      <c r="D558" s="68"/>
      <c r="E558" s="68"/>
      <c r="F558" s="68"/>
    </row>
    <row r="559" spans="1:6" s="21" customFormat="1" ht="11.25">
      <c r="A559" s="68"/>
      <c r="B559" s="68"/>
      <c r="C559" s="68"/>
      <c r="D559" s="68"/>
      <c r="E559" s="68"/>
      <c r="F559" s="68"/>
    </row>
    <row r="560" spans="1:6" s="21" customFormat="1" ht="11.25">
      <c r="A560" s="68"/>
      <c r="B560" s="68"/>
      <c r="C560" s="68"/>
      <c r="D560" s="68"/>
      <c r="E560" s="68"/>
      <c r="F560" s="68"/>
    </row>
    <row r="561" spans="1:6" s="21" customFormat="1" ht="11.25">
      <c r="A561" s="68"/>
      <c r="B561" s="68"/>
      <c r="C561" s="68"/>
      <c r="D561" s="68"/>
      <c r="E561" s="68"/>
      <c r="F561" s="68"/>
    </row>
    <row r="562" spans="1:6" s="21" customFormat="1" ht="11.25">
      <c r="A562" s="68"/>
      <c r="B562" s="68"/>
      <c r="C562" s="68"/>
      <c r="D562" s="68"/>
      <c r="E562" s="68"/>
      <c r="F562" s="68"/>
    </row>
    <row r="563" spans="1:6" s="21" customFormat="1" ht="11.25">
      <c r="A563" s="68"/>
      <c r="B563" s="68"/>
      <c r="C563" s="68"/>
      <c r="D563" s="68"/>
      <c r="E563" s="68"/>
      <c r="F563" s="68"/>
    </row>
    <row r="564" spans="1:6" s="21" customFormat="1" ht="11.25">
      <c r="A564" s="68"/>
      <c r="B564" s="68"/>
      <c r="C564" s="68"/>
      <c r="D564" s="68"/>
      <c r="E564" s="68"/>
      <c r="F564" s="68"/>
    </row>
    <row r="565" spans="1:6" s="21" customFormat="1" ht="11.25">
      <c r="A565" s="68"/>
      <c r="B565" s="68"/>
      <c r="C565" s="68"/>
      <c r="D565" s="68"/>
      <c r="E565" s="68"/>
      <c r="F565" s="68"/>
    </row>
    <row r="566" spans="1:6" s="21" customFormat="1" ht="11.25">
      <c r="A566" s="68"/>
      <c r="B566" s="68"/>
      <c r="C566" s="68"/>
      <c r="D566" s="68"/>
      <c r="E566" s="68"/>
      <c r="F566" s="68"/>
    </row>
    <row r="567" spans="1:6" s="21" customFormat="1" ht="11.25">
      <c r="A567" s="68"/>
      <c r="B567" s="68"/>
      <c r="C567" s="68"/>
      <c r="D567" s="68"/>
      <c r="E567" s="68"/>
      <c r="F567" s="68"/>
    </row>
    <row r="568" spans="1:6" s="21" customFormat="1" ht="11.25">
      <c r="A568" s="68"/>
      <c r="B568" s="68"/>
      <c r="C568" s="68"/>
      <c r="D568" s="68"/>
      <c r="E568" s="68"/>
      <c r="F568" s="68"/>
    </row>
    <row r="569" spans="1:6" s="21" customFormat="1" ht="11.25">
      <c r="A569" s="68"/>
      <c r="B569" s="68"/>
      <c r="C569" s="68"/>
      <c r="D569" s="68"/>
      <c r="E569" s="68"/>
      <c r="F569" s="68"/>
    </row>
    <row r="570" spans="1:6" s="21" customFormat="1" ht="11.25">
      <c r="A570" s="68"/>
      <c r="B570" s="68"/>
      <c r="C570" s="68"/>
      <c r="D570" s="68"/>
      <c r="E570" s="68"/>
      <c r="F570" s="68"/>
    </row>
    <row r="571" spans="1:6" s="21" customFormat="1" ht="11.25">
      <c r="A571" s="68"/>
      <c r="B571" s="68"/>
      <c r="C571" s="68"/>
      <c r="D571" s="68"/>
      <c r="E571" s="68"/>
      <c r="F571" s="68"/>
    </row>
    <row r="572" spans="1:6" s="21" customFormat="1" ht="11.25">
      <c r="A572" s="68"/>
      <c r="B572" s="68"/>
      <c r="C572" s="68"/>
      <c r="D572" s="68"/>
      <c r="E572" s="68"/>
      <c r="F572" s="68"/>
    </row>
    <row r="573" spans="1:6" s="21" customFormat="1" ht="11.25">
      <c r="A573" s="68"/>
      <c r="B573" s="68"/>
      <c r="C573" s="68"/>
      <c r="D573" s="68"/>
      <c r="E573" s="68"/>
      <c r="F573" s="68"/>
    </row>
    <row r="574" spans="1:6" s="21" customFormat="1" ht="11.25">
      <c r="A574" s="68"/>
      <c r="B574" s="68"/>
      <c r="C574" s="68"/>
      <c r="D574" s="68"/>
      <c r="E574" s="68"/>
      <c r="F574" s="68"/>
    </row>
    <row r="575" spans="1:6" s="21" customFormat="1" ht="11.25">
      <c r="A575" s="68"/>
      <c r="B575" s="68"/>
      <c r="C575" s="68"/>
      <c r="D575" s="68"/>
      <c r="E575" s="68"/>
      <c r="F575" s="68"/>
    </row>
    <row r="576" spans="1:6" s="21" customFormat="1" ht="11.25">
      <c r="A576" s="68"/>
      <c r="B576" s="68"/>
      <c r="C576" s="68"/>
      <c r="D576" s="68"/>
      <c r="E576" s="68"/>
      <c r="F576" s="68"/>
    </row>
    <row r="577" spans="1:6" s="21" customFormat="1" ht="11.25">
      <c r="A577" s="68"/>
      <c r="B577" s="68"/>
      <c r="C577" s="68"/>
      <c r="D577" s="68"/>
      <c r="E577" s="68"/>
      <c r="F577" s="68"/>
    </row>
    <row r="578" spans="1:6" s="21" customFormat="1" ht="11.25">
      <c r="A578" s="68"/>
      <c r="B578" s="68"/>
      <c r="C578" s="68"/>
      <c r="D578" s="68"/>
      <c r="E578" s="68"/>
      <c r="F578" s="68"/>
    </row>
    <row r="579" spans="1:6" s="21" customFormat="1" ht="11.25">
      <c r="A579" s="68"/>
      <c r="B579" s="68"/>
      <c r="C579" s="68"/>
      <c r="D579" s="68"/>
      <c r="E579" s="68"/>
      <c r="F579" s="68"/>
    </row>
    <row r="580" spans="1:6" s="21" customFormat="1" ht="11.25">
      <c r="A580" s="68"/>
      <c r="B580" s="68"/>
      <c r="C580" s="68"/>
      <c r="D580" s="68"/>
      <c r="E580" s="68"/>
      <c r="F580" s="68"/>
    </row>
    <row r="581" spans="1:6" s="21" customFormat="1" ht="11.25">
      <c r="A581" s="68"/>
      <c r="B581" s="68"/>
      <c r="C581" s="68"/>
      <c r="D581" s="68"/>
      <c r="E581" s="68"/>
      <c r="F581" s="68"/>
    </row>
    <row r="582" spans="1:6" s="21" customFormat="1" ht="11.25">
      <c r="A582" s="68"/>
      <c r="B582" s="68"/>
      <c r="C582" s="68"/>
      <c r="D582" s="68"/>
      <c r="E582" s="68"/>
      <c r="F582" s="68"/>
    </row>
    <row r="583" spans="1:6" s="21" customFormat="1" ht="11.25">
      <c r="A583" s="68"/>
      <c r="B583" s="68"/>
      <c r="C583" s="68"/>
      <c r="D583" s="68"/>
      <c r="E583" s="68"/>
      <c r="F583" s="68"/>
    </row>
    <row r="584" spans="1:6" s="21" customFormat="1" ht="11.25">
      <c r="A584" s="68"/>
      <c r="B584" s="68"/>
      <c r="C584" s="68"/>
      <c r="D584" s="68"/>
      <c r="E584" s="68"/>
      <c r="F584" s="68"/>
    </row>
    <row r="585" spans="1:6" s="21" customFormat="1" ht="11.25">
      <c r="A585" s="68"/>
      <c r="B585" s="68"/>
      <c r="C585" s="68"/>
      <c r="D585" s="68"/>
      <c r="E585" s="68"/>
      <c r="F585" s="68"/>
    </row>
    <row r="586" spans="1:6" s="21" customFormat="1" ht="11.25">
      <c r="A586" s="68"/>
      <c r="B586" s="68"/>
      <c r="C586" s="68"/>
      <c r="D586" s="68"/>
      <c r="E586" s="68"/>
      <c r="F586" s="68"/>
    </row>
    <row r="587" spans="1:6" s="21" customFormat="1" ht="11.25">
      <c r="A587" s="68"/>
      <c r="B587" s="68"/>
      <c r="C587" s="68"/>
      <c r="D587" s="68"/>
      <c r="E587" s="68"/>
      <c r="F587" s="68"/>
    </row>
    <row r="588" spans="1:6" s="21" customFormat="1" ht="11.25">
      <c r="A588" s="68"/>
      <c r="B588" s="68"/>
      <c r="C588" s="68"/>
      <c r="D588" s="68"/>
      <c r="E588" s="68"/>
      <c r="F588" s="68"/>
    </row>
    <row r="589" spans="1:6" s="21" customFormat="1" ht="11.25">
      <c r="A589" s="68"/>
      <c r="B589" s="68"/>
      <c r="C589" s="68"/>
      <c r="D589" s="68"/>
      <c r="E589" s="68"/>
      <c r="F589" s="68"/>
    </row>
    <row r="590" spans="1:6" s="21" customFormat="1" ht="11.25">
      <c r="A590" s="68"/>
      <c r="B590" s="68"/>
      <c r="C590" s="68"/>
      <c r="D590" s="68"/>
      <c r="E590" s="68"/>
      <c r="F590" s="68"/>
    </row>
    <row r="591" spans="1:6" s="21" customFormat="1" ht="11.25">
      <c r="A591" s="68"/>
      <c r="B591" s="68"/>
      <c r="C591" s="68"/>
      <c r="D591" s="68"/>
      <c r="E591" s="68"/>
      <c r="F591" s="68"/>
    </row>
    <row r="592" spans="1:6" s="21" customFormat="1" ht="11.25">
      <c r="A592" s="68"/>
      <c r="B592" s="68"/>
      <c r="C592" s="68"/>
      <c r="D592" s="68"/>
      <c r="E592" s="68"/>
      <c r="F592" s="68"/>
    </row>
    <row r="593" spans="1:6" s="21" customFormat="1" ht="11.25">
      <c r="A593" s="68"/>
      <c r="B593" s="68"/>
      <c r="C593" s="68"/>
      <c r="D593" s="68"/>
      <c r="E593" s="68"/>
      <c r="F593" s="68"/>
    </row>
    <row r="594" spans="1:6" s="21" customFormat="1" ht="11.25">
      <c r="A594" s="68"/>
      <c r="B594" s="68"/>
      <c r="C594" s="68"/>
      <c r="D594" s="68"/>
      <c r="E594" s="68"/>
      <c r="F594" s="68"/>
    </row>
    <row r="595" spans="1:6" s="21" customFormat="1" ht="11.25">
      <c r="A595" s="68"/>
      <c r="B595" s="68"/>
      <c r="C595" s="68"/>
      <c r="D595" s="68"/>
      <c r="E595" s="68"/>
      <c r="F595" s="68"/>
    </row>
    <row r="596" spans="1:6" s="21" customFormat="1" ht="11.25">
      <c r="A596" s="68"/>
      <c r="B596" s="68"/>
      <c r="C596" s="68"/>
      <c r="D596" s="68"/>
      <c r="E596" s="68"/>
      <c r="F596" s="68"/>
    </row>
    <row r="597" spans="1:6" s="21" customFormat="1" ht="11.25">
      <c r="A597" s="68"/>
      <c r="B597" s="68"/>
      <c r="C597" s="68"/>
      <c r="D597" s="68"/>
      <c r="E597" s="68"/>
      <c r="F597" s="68"/>
    </row>
    <row r="598" spans="1:6" s="21" customFormat="1" ht="11.25">
      <c r="A598" s="68"/>
      <c r="B598" s="68"/>
      <c r="C598" s="68"/>
      <c r="D598" s="68"/>
      <c r="E598" s="68"/>
      <c r="F598" s="68"/>
    </row>
    <row r="599" spans="1:6" s="21" customFormat="1" ht="11.25">
      <c r="A599" s="68"/>
      <c r="B599" s="68"/>
      <c r="C599" s="68"/>
      <c r="D599" s="68"/>
      <c r="E599" s="68"/>
      <c r="F599" s="68"/>
    </row>
    <row r="600" spans="1:6" s="21" customFormat="1" ht="11.25">
      <c r="A600" s="68"/>
      <c r="B600" s="68"/>
      <c r="C600" s="68"/>
      <c r="D600" s="68"/>
      <c r="E600" s="68"/>
      <c r="F600" s="68"/>
    </row>
    <row r="601" spans="1:6" s="21" customFormat="1" ht="11.25">
      <c r="A601" s="68"/>
      <c r="B601" s="68"/>
      <c r="C601" s="68"/>
      <c r="D601" s="68"/>
      <c r="E601" s="68"/>
      <c r="F601" s="68"/>
    </row>
    <row r="602" spans="1:6" s="21" customFormat="1" ht="11.25">
      <c r="A602" s="68"/>
      <c r="B602" s="68"/>
      <c r="C602" s="68"/>
      <c r="D602" s="68"/>
      <c r="E602" s="68"/>
      <c r="F602" s="68"/>
    </row>
    <row r="603" spans="1:6" s="21" customFormat="1" ht="11.25">
      <c r="A603" s="68"/>
      <c r="B603" s="68"/>
      <c r="C603" s="68"/>
      <c r="D603" s="68"/>
      <c r="E603" s="68"/>
      <c r="F603" s="68"/>
    </row>
    <row r="604" spans="1:6" s="21" customFormat="1" ht="11.25">
      <c r="A604" s="68"/>
      <c r="B604" s="68"/>
      <c r="C604" s="68"/>
      <c r="D604" s="68"/>
      <c r="E604" s="68"/>
      <c r="F604" s="68"/>
    </row>
    <row r="605" spans="1:6" s="21" customFormat="1" ht="11.25">
      <c r="A605" s="68"/>
      <c r="B605" s="68"/>
      <c r="C605" s="68"/>
      <c r="D605" s="68"/>
      <c r="E605" s="68"/>
      <c r="F605" s="68"/>
    </row>
    <row r="606" spans="1:6" s="21" customFormat="1" ht="11.25">
      <c r="A606" s="68"/>
      <c r="B606" s="68"/>
      <c r="C606" s="68"/>
      <c r="D606" s="68"/>
      <c r="E606" s="68"/>
      <c r="F606" s="68"/>
    </row>
    <row r="607" spans="1:6" s="21" customFormat="1" ht="11.25">
      <c r="A607" s="68"/>
      <c r="B607" s="68"/>
      <c r="C607" s="68"/>
      <c r="D607" s="68"/>
      <c r="E607" s="68"/>
      <c r="F607" s="68"/>
    </row>
    <row r="608" spans="1:6" s="21" customFormat="1" ht="11.25">
      <c r="A608" s="68"/>
      <c r="B608" s="68"/>
      <c r="C608" s="68"/>
      <c r="D608" s="68"/>
      <c r="E608" s="68"/>
      <c r="F608" s="68"/>
    </row>
    <row r="609" spans="1:6" s="21" customFormat="1" ht="11.25">
      <c r="A609" s="68"/>
      <c r="B609" s="68"/>
      <c r="C609" s="68"/>
      <c r="D609" s="68"/>
      <c r="E609" s="68"/>
      <c r="F609" s="68"/>
    </row>
    <row r="610" spans="1:6" s="21" customFormat="1" ht="11.25">
      <c r="A610" s="68"/>
      <c r="B610" s="68"/>
      <c r="C610" s="68"/>
      <c r="D610" s="68"/>
      <c r="E610" s="68"/>
      <c r="F610" s="68"/>
    </row>
    <row r="611" spans="1:6" s="21" customFormat="1" ht="11.25">
      <c r="A611" s="68"/>
      <c r="B611" s="68"/>
      <c r="C611" s="68"/>
      <c r="D611" s="68"/>
      <c r="E611" s="68"/>
      <c r="F611" s="68"/>
    </row>
    <row r="612" spans="1:6" s="21" customFormat="1" ht="11.25">
      <c r="A612" s="68"/>
      <c r="B612" s="68"/>
      <c r="C612" s="68"/>
      <c r="D612" s="68"/>
      <c r="E612" s="68"/>
      <c r="F612" s="68"/>
    </row>
    <row r="613" spans="1:6" s="21" customFormat="1" ht="11.25">
      <c r="A613" s="68"/>
      <c r="B613" s="68"/>
      <c r="C613" s="68"/>
      <c r="D613" s="68"/>
      <c r="E613" s="68"/>
      <c r="F613" s="68"/>
    </row>
    <row r="614" spans="1:6" s="21" customFormat="1" ht="11.25">
      <c r="A614" s="68"/>
      <c r="B614" s="68"/>
      <c r="C614" s="68"/>
      <c r="D614" s="68"/>
      <c r="E614" s="68"/>
      <c r="F614" s="68"/>
    </row>
    <row r="615" spans="1:6" s="21" customFormat="1" ht="11.25">
      <c r="A615" s="68"/>
      <c r="B615" s="68"/>
      <c r="C615" s="68"/>
      <c r="D615" s="68"/>
      <c r="E615" s="68"/>
      <c r="F615" s="68"/>
    </row>
    <row r="616" spans="1:6" s="21" customFormat="1" ht="11.25">
      <c r="A616" s="68"/>
      <c r="B616" s="68"/>
      <c r="C616" s="68"/>
      <c r="D616" s="68"/>
      <c r="E616" s="68"/>
      <c r="F616" s="68"/>
    </row>
    <row r="617" spans="1:6" s="21" customFormat="1" ht="11.25">
      <c r="A617" s="68"/>
      <c r="B617" s="68"/>
      <c r="C617" s="68"/>
      <c r="D617" s="68"/>
      <c r="E617" s="68"/>
      <c r="F617" s="68"/>
    </row>
    <row r="618" spans="1:6" s="21" customFormat="1" ht="11.25">
      <c r="A618" s="68"/>
      <c r="B618" s="68"/>
      <c r="C618" s="68"/>
      <c r="D618" s="68"/>
      <c r="E618" s="68"/>
      <c r="F618" s="68"/>
    </row>
    <row r="619" spans="1:6" s="21" customFormat="1" ht="11.25">
      <c r="A619" s="68"/>
      <c r="B619" s="68"/>
      <c r="C619" s="68"/>
      <c r="D619" s="68"/>
      <c r="E619" s="68"/>
      <c r="F619" s="68"/>
    </row>
    <row r="620" spans="1:6" s="21" customFormat="1" ht="11.25">
      <c r="A620" s="68"/>
      <c r="B620" s="68"/>
      <c r="C620" s="68"/>
      <c r="D620" s="68"/>
      <c r="E620" s="68"/>
      <c r="F620" s="68"/>
    </row>
    <row r="621" spans="1:6" s="21" customFormat="1" ht="11.25">
      <c r="A621" s="68"/>
      <c r="B621" s="68"/>
      <c r="C621" s="68"/>
      <c r="D621" s="68"/>
      <c r="E621" s="68"/>
      <c r="F621" s="68"/>
    </row>
    <row r="622" spans="1:6" s="21" customFormat="1" ht="11.25">
      <c r="A622" s="68"/>
      <c r="B622" s="68"/>
      <c r="C622" s="68"/>
      <c r="D622" s="68"/>
      <c r="E622" s="68"/>
      <c r="F622" s="68"/>
    </row>
    <row r="623" spans="1:6" s="21" customFormat="1" ht="11.25">
      <c r="A623" s="68"/>
      <c r="B623" s="68"/>
      <c r="C623" s="68"/>
      <c r="D623" s="68"/>
      <c r="E623" s="68"/>
      <c r="F623" s="68"/>
    </row>
    <row r="624" spans="1:6" s="21" customFormat="1" ht="11.25">
      <c r="A624" s="68"/>
      <c r="B624" s="68"/>
      <c r="C624" s="68"/>
      <c r="D624" s="68"/>
      <c r="E624" s="68"/>
      <c r="F624" s="68"/>
    </row>
    <row r="625" spans="1:6" s="21" customFormat="1" ht="11.25">
      <c r="A625" s="68"/>
      <c r="B625" s="68"/>
      <c r="C625" s="68"/>
      <c r="D625" s="68"/>
      <c r="E625" s="68"/>
      <c r="F625" s="68"/>
    </row>
    <row r="626" spans="1:6" s="21" customFormat="1" ht="11.25">
      <c r="A626" s="68"/>
      <c r="B626" s="68"/>
      <c r="C626" s="68"/>
      <c r="D626" s="68"/>
      <c r="E626" s="68"/>
      <c r="F626" s="68"/>
    </row>
  </sheetData>
  <sheetProtection/>
  <mergeCells count="4">
    <mergeCell ref="A5:B5"/>
    <mergeCell ref="A6:B6"/>
    <mergeCell ref="A2:F2"/>
    <mergeCell ref="A3:F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IV1"/>
    </sheetView>
  </sheetViews>
  <sheetFormatPr defaultColWidth="9.33203125" defaultRowHeight="11.25"/>
  <cols>
    <col min="1" max="1" width="7.83203125" style="0" customWidth="1"/>
    <col min="2" max="5" width="20.83203125" style="0" customWidth="1"/>
    <col min="6" max="6" width="25.83203125" style="0" customWidth="1"/>
    <col min="7" max="7" width="31.33203125" style="0" customWidth="1"/>
    <col min="8" max="8" width="8.83203125" style="0" customWidth="1"/>
    <col min="9" max="9" width="20.83203125" style="0" customWidth="1"/>
    <col min="10" max="10" width="13.83203125" style="0" customWidth="1"/>
    <col min="11" max="43" width="9.33203125" style="21" customWidth="1"/>
  </cols>
  <sheetData>
    <row r="1" spans="1:10" s="294" customFormat="1" ht="18.75">
      <c r="A1" s="343" t="s">
        <v>243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.75">
      <c r="A2" s="179"/>
      <c r="B2" s="180"/>
      <c r="C2" s="181"/>
      <c r="D2" s="181"/>
      <c r="E2" s="182"/>
      <c r="F2" s="183"/>
      <c r="G2" s="183"/>
      <c r="H2" s="183"/>
      <c r="I2" s="184"/>
      <c r="J2" s="185"/>
    </row>
    <row r="3" spans="1:10" ht="18.75">
      <c r="A3" s="344" t="s">
        <v>204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0" ht="13.5" thickBot="1">
      <c r="A4" s="186"/>
      <c r="B4" s="180"/>
      <c r="C4" s="181"/>
      <c r="D4" s="186"/>
      <c r="E4" s="182"/>
      <c r="F4" s="183"/>
      <c r="G4" s="183"/>
      <c r="H4" s="183"/>
      <c r="I4" s="184"/>
      <c r="J4" s="185"/>
    </row>
    <row r="5" spans="1:10" ht="29.25" customHeight="1" thickBot="1" thickTop="1">
      <c r="A5" s="345" t="s">
        <v>205</v>
      </c>
      <c r="B5" s="347" t="s">
        <v>206</v>
      </c>
      <c r="C5" s="348"/>
      <c r="D5" s="336" t="s">
        <v>207</v>
      </c>
      <c r="E5" s="336" t="s">
        <v>208</v>
      </c>
      <c r="F5" s="336" t="s">
        <v>209</v>
      </c>
      <c r="G5" s="187" t="s">
        <v>210</v>
      </c>
      <c r="H5" s="336" t="s">
        <v>211</v>
      </c>
      <c r="I5" s="339" t="s">
        <v>212</v>
      </c>
      <c r="J5" s="339" t="s">
        <v>213</v>
      </c>
    </row>
    <row r="6" spans="1:10" ht="33" customHeight="1" thickBot="1">
      <c r="A6" s="346"/>
      <c r="B6" s="188" t="s">
        <v>214</v>
      </c>
      <c r="C6" s="189" t="s">
        <v>215</v>
      </c>
      <c r="D6" s="349"/>
      <c r="E6" s="337"/>
      <c r="F6" s="338"/>
      <c r="G6" s="190" t="s">
        <v>216</v>
      </c>
      <c r="H6" s="338"/>
      <c r="I6" s="338"/>
      <c r="J6" s="338"/>
    </row>
    <row r="7" spans="1:10" ht="15.75">
      <c r="A7" s="191">
        <v>1</v>
      </c>
      <c r="B7" s="188">
        <v>2</v>
      </c>
      <c r="C7" s="192">
        <v>3</v>
      </c>
      <c r="D7" s="192">
        <v>4</v>
      </c>
      <c r="E7" s="192">
        <v>5</v>
      </c>
      <c r="F7" s="192">
        <v>6</v>
      </c>
      <c r="G7" s="192">
        <v>7</v>
      </c>
      <c r="H7" s="193">
        <v>8</v>
      </c>
      <c r="I7" s="194">
        <v>9</v>
      </c>
      <c r="J7" s="194">
        <v>10</v>
      </c>
    </row>
    <row r="8" spans="1:10" ht="15.75">
      <c r="A8" s="195"/>
      <c r="B8" s="196"/>
      <c r="C8" s="197"/>
      <c r="D8" s="198"/>
      <c r="E8" s="196"/>
      <c r="F8" s="197"/>
      <c r="G8" s="197"/>
      <c r="H8" s="199"/>
      <c r="I8" s="200"/>
      <c r="J8" s="201"/>
    </row>
    <row r="9" spans="1:10" ht="16.5" thickBot="1">
      <c r="A9" s="202"/>
      <c r="B9" s="196"/>
      <c r="C9" s="203"/>
      <c r="D9" s="204"/>
      <c r="E9" s="205"/>
      <c r="F9" s="203"/>
      <c r="G9" s="197"/>
      <c r="H9" s="206"/>
      <c r="I9" s="200"/>
      <c r="J9" s="207"/>
    </row>
    <row r="10" spans="1:10" ht="16.5" thickBot="1">
      <c r="A10" s="340" t="s">
        <v>217</v>
      </c>
      <c r="B10" s="341"/>
      <c r="C10" s="341"/>
      <c r="D10" s="341"/>
      <c r="E10" s="341"/>
      <c r="F10" s="341"/>
      <c r="G10" s="341"/>
      <c r="H10" s="342"/>
      <c r="I10" s="208"/>
      <c r="J10" s="209"/>
    </row>
    <row r="11" spans="1:10" ht="16.5" thickTop="1">
      <c r="A11" s="210"/>
      <c r="B11" s="211"/>
      <c r="C11" s="212"/>
      <c r="D11" s="213"/>
      <c r="E11" s="211"/>
      <c r="F11" s="212"/>
      <c r="G11" s="214"/>
      <c r="H11" s="215"/>
      <c r="I11" s="216"/>
      <c r="J11" s="216"/>
    </row>
    <row r="12" s="21" customFormat="1" ht="11.25"/>
    <row r="13" s="21" customFormat="1" ht="11.25"/>
    <row r="14" s="21" customFormat="1" ht="11.25"/>
    <row r="15" s="21" customFormat="1" ht="11.25"/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</sheetData>
  <sheetProtection/>
  <mergeCells count="11">
    <mergeCell ref="A1:J1"/>
    <mergeCell ref="A3:J3"/>
    <mergeCell ref="A5:A6"/>
    <mergeCell ref="B5:C5"/>
    <mergeCell ref="D5:D6"/>
    <mergeCell ref="E5:E6"/>
    <mergeCell ref="F5:F6"/>
    <mergeCell ref="H5:H6"/>
    <mergeCell ref="I5:I6"/>
    <mergeCell ref="J5:J6"/>
    <mergeCell ref="A10:H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subject/>
  <dc:creator>I027330</dc:creator>
  <cp:keywords/>
  <dc:description/>
  <cp:lastModifiedBy>xx</cp:lastModifiedBy>
  <cp:lastPrinted>2023-09-04T15:29:52Z</cp:lastPrinted>
  <dcterms:created xsi:type="dcterms:W3CDTF">2006-05-18T10:01:57Z</dcterms:created>
  <dcterms:modified xsi:type="dcterms:W3CDTF">2023-12-13T10:01:42Z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FP0001PR Sažetak.xls</vt:lpwstr>
  </property>
  <property fmtid="{D5CDD505-2E9C-101B-9397-08002B2CF9AE}" pid="3" name="_NewReviewCycle">
    <vt:lpwstr/>
  </property>
  <property fmtid="{D5CDD505-2E9C-101B-9397-08002B2CF9AE}" pid="4" name="BExAnalyzer_Activesheet">
    <vt:lpwstr>Sažetak</vt:lpwstr>
  </property>
</Properties>
</file>